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ublan Tomáš\Desktop\"/>
    </mc:Choice>
  </mc:AlternateContent>
  <xr:revisionPtr revIDLastSave="0" documentId="8_{620E2ED9-9A8C-4EDF-9111-2A00747DC2B0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3 D.1.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'SO.03 D.1.4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D.1.4 Pol'!$A$1:$Y$133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23" i="12"/>
  <c r="BA121" i="12"/>
  <c r="BA104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V11" i="12" s="1"/>
  <c r="G13" i="12"/>
  <c r="I13" i="12"/>
  <c r="O13" i="12"/>
  <c r="Q13" i="12"/>
  <c r="G14" i="12"/>
  <c r="I14" i="12"/>
  <c r="K14" i="12"/>
  <c r="K13" i="12" s="1"/>
  <c r="M14" i="12"/>
  <c r="M13" i="12" s="1"/>
  <c r="O14" i="12"/>
  <c r="Q14" i="12"/>
  <c r="V14" i="12"/>
  <c r="V13" i="12" s="1"/>
  <c r="G16" i="12"/>
  <c r="M16" i="12" s="1"/>
  <c r="I16" i="12"/>
  <c r="I15" i="12" s="1"/>
  <c r="K16" i="12"/>
  <c r="O16" i="12"/>
  <c r="O15" i="12" s="1"/>
  <c r="Q16" i="12"/>
  <c r="Q15" i="12" s="1"/>
  <c r="V16" i="12"/>
  <c r="G17" i="12"/>
  <c r="M17" i="12" s="1"/>
  <c r="I17" i="12"/>
  <c r="K17" i="12"/>
  <c r="K15" i="12" s="1"/>
  <c r="O17" i="12"/>
  <c r="Q17" i="12"/>
  <c r="V17" i="12"/>
  <c r="V15" i="12" s="1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M21" i="12" s="1"/>
  <c r="I21" i="12"/>
  <c r="I20" i="12" s="1"/>
  <c r="K21" i="12"/>
  <c r="K20" i="12" s="1"/>
  <c r="O21" i="12"/>
  <c r="Q21" i="12"/>
  <c r="Q20" i="12" s="1"/>
  <c r="V21" i="12"/>
  <c r="V20" i="12" s="1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O20" i="12" s="1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2" i="12"/>
  <c r="M32" i="12" s="1"/>
  <c r="M31" i="12" s="1"/>
  <c r="I32" i="12"/>
  <c r="I31" i="12" s="1"/>
  <c r="K32" i="12"/>
  <c r="O32" i="12"/>
  <c r="O31" i="12" s="1"/>
  <c r="Q32" i="12"/>
  <c r="Q31" i="12" s="1"/>
  <c r="V32" i="12"/>
  <c r="G33" i="12"/>
  <c r="M33" i="12" s="1"/>
  <c r="I33" i="12"/>
  <c r="K33" i="12"/>
  <c r="K31" i="12" s="1"/>
  <c r="O33" i="12"/>
  <c r="Q33" i="12"/>
  <c r="V33" i="12"/>
  <c r="V31" i="12" s="1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7" i="12"/>
  <c r="M37" i="12" s="1"/>
  <c r="I37" i="12"/>
  <c r="I36" i="12" s="1"/>
  <c r="K37" i="12"/>
  <c r="K36" i="12" s="1"/>
  <c r="O37" i="12"/>
  <c r="Q37" i="12"/>
  <c r="Q36" i="12" s="1"/>
  <c r="V37" i="12"/>
  <c r="V36" i="12" s="1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O36" i="12" s="1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G50" i="12" s="1"/>
  <c r="I51" i="12"/>
  <c r="I50" i="12" s="1"/>
  <c r="K51" i="12"/>
  <c r="M51" i="12"/>
  <c r="O51" i="12"/>
  <c r="O50" i="12" s="1"/>
  <c r="Q51" i="12"/>
  <c r="Q50" i="12" s="1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K50" i="12" s="1"/>
  <c r="M54" i="12"/>
  <c r="O54" i="12"/>
  <c r="Q54" i="12"/>
  <c r="V54" i="12"/>
  <c r="V50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7" i="12"/>
  <c r="I67" i="12"/>
  <c r="I66" i="12" s="1"/>
  <c r="K67" i="12"/>
  <c r="M67" i="12"/>
  <c r="O67" i="12"/>
  <c r="Q67" i="12"/>
  <c r="Q66" i="12" s="1"/>
  <c r="V67" i="12"/>
  <c r="G68" i="12"/>
  <c r="G66" i="12" s="1"/>
  <c r="I68" i="12"/>
  <c r="K68" i="12"/>
  <c r="K66" i="12" s="1"/>
  <c r="O68" i="12"/>
  <c r="O66" i="12" s="1"/>
  <c r="Q68" i="12"/>
  <c r="V68" i="12"/>
  <c r="V66" i="12" s="1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9" i="12"/>
  <c r="I109" i="12"/>
  <c r="I108" i="12" s="1"/>
  <c r="K109" i="12"/>
  <c r="M109" i="12"/>
  <c r="O109" i="12"/>
  <c r="Q109" i="12"/>
  <c r="Q108" i="12" s="1"/>
  <c r="V109" i="12"/>
  <c r="G110" i="12"/>
  <c r="M110" i="12" s="1"/>
  <c r="I110" i="12"/>
  <c r="K110" i="12"/>
  <c r="K108" i="12" s="1"/>
  <c r="O110" i="12"/>
  <c r="Q110" i="12"/>
  <c r="V110" i="12"/>
  <c r="V108" i="12" s="1"/>
  <c r="G111" i="12"/>
  <c r="I111" i="12"/>
  <c r="K111" i="12"/>
  <c r="M111" i="12"/>
  <c r="O111" i="12"/>
  <c r="Q111" i="12"/>
  <c r="V111" i="12"/>
  <c r="G112" i="12"/>
  <c r="G108" i="12" s="1"/>
  <c r="I112" i="12"/>
  <c r="K112" i="12"/>
  <c r="O112" i="12"/>
  <c r="O108" i="12" s="1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K116" i="12"/>
  <c r="O116" i="12"/>
  <c r="V116" i="12"/>
  <c r="G117" i="12"/>
  <c r="I117" i="12"/>
  <c r="I116" i="12" s="1"/>
  <c r="K117" i="12"/>
  <c r="M117" i="12"/>
  <c r="M116" i="12" s="1"/>
  <c r="O117" i="12"/>
  <c r="Q117" i="12"/>
  <c r="Q116" i="12" s="1"/>
  <c r="V117" i="12"/>
  <c r="K118" i="12"/>
  <c r="V118" i="12"/>
  <c r="G119" i="12"/>
  <c r="I119" i="12"/>
  <c r="I118" i="12" s="1"/>
  <c r="K119" i="12"/>
  <c r="M119" i="12"/>
  <c r="O119" i="12"/>
  <c r="Q119" i="12"/>
  <c r="Q118" i="12" s="1"/>
  <c r="V119" i="12"/>
  <c r="G120" i="12"/>
  <c r="G118" i="12" s="1"/>
  <c r="I120" i="12"/>
  <c r="K120" i="12"/>
  <c r="O120" i="12"/>
  <c r="O118" i="12" s="1"/>
  <c r="Q120" i="12"/>
  <c r="V120" i="12"/>
  <c r="AE123" i="12"/>
  <c r="AF123" i="12"/>
  <c r="I20" i="1"/>
  <c r="I19" i="1"/>
  <c r="I18" i="1"/>
  <c r="I17" i="1"/>
  <c r="I16" i="1"/>
  <c r="I64" i="1"/>
  <c r="J63" i="1" s="1"/>
  <c r="F42" i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5" i="1" l="1"/>
  <c r="J61" i="1"/>
  <c r="J53" i="1"/>
  <c r="J59" i="1"/>
  <c r="J52" i="1"/>
  <c r="J57" i="1"/>
  <c r="J54" i="1"/>
  <c r="J56" i="1"/>
  <c r="J58" i="1"/>
  <c r="J60" i="1"/>
  <c r="J62" i="1"/>
  <c r="G26" i="1"/>
  <c r="A26" i="1"/>
  <c r="G28" i="1"/>
  <c r="G23" i="1"/>
  <c r="M36" i="12"/>
  <c r="M50" i="12"/>
  <c r="M15" i="12"/>
  <c r="M20" i="12"/>
  <c r="M120" i="12"/>
  <c r="M118" i="12" s="1"/>
  <c r="M112" i="12"/>
  <c r="M108" i="12" s="1"/>
  <c r="G31" i="12"/>
  <c r="G15" i="12"/>
  <c r="G11" i="12"/>
  <c r="G36" i="12"/>
  <c r="G20" i="12"/>
  <c r="M68" i="12"/>
  <c r="M66" i="12" s="1"/>
  <c r="I21" i="1"/>
  <c r="J40" i="1"/>
  <c r="J39" i="1"/>
  <c r="J42" i="1" s="1"/>
  <c r="J41" i="1"/>
  <c r="J64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Bublan Tomáš</author>
  </authors>
  <commentList>
    <comment ref="S6" authorId="0" shapeId="0" xr:uid="{D2051019-46D6-4EE8-A117-13E6154748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3900FA-C94F-42D2-861B-58C55EE1296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<sst xmlns="http://schemas.openxmlformats.org/spreadsheetml/2006/main" count="1016" uniqueCount="341">
  <si>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</si>
  <si>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</si>
  <si>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</si>
  <si>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</si>
  <si>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</si>
  <si>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</si>
  <si>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</si>
  <si>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</si>
  <si>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</si>
  <si>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</si>
  <si>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</si>
  <si>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</si>
  <si>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</si>
  <si>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</si>
  <si>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</si>
  <si>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</si>
  <si>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</si>
  <si>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</si>
  <si>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</si>
  <si>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</si>
  <si>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</si>
  <si>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</si>
  <si>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</si>
  <si>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</si>
  <si>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</si>
  <si>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</si>
  <si>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</si>
  <si>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</si>
  <si>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</si>
  <si>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</si>
  <si>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</si>
  <si>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</si>
  <si>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</si>
  <si>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</si>
  <si>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</si>
  <si>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</si>
  <si>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</si>
  <si>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</si>
  <si>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</si>
  <si>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</si>
  <si>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</si>
  <si>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</si>
  <si>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</si>
  <si>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</t>
  </si>
  <si>
    <t>Ústřední vytápění</t>
  </si>
  <si>
    <t>SO.03</t>
  </si>
  <si>
    <t>Tělovýchovný pavilon</t>
  </si>
  <si>
    <t>Objekt:</t>
  </si>
  <si>
    <t>Rozpočet:</t>
  </si>
  <si>
    <t>8584</t>
  </si>
  <si>
    <t>Snížení energetické náročnosti technologií tělovýchovného pavilonu GyBy</t>
  </si>
  <si>
    <t>Stavba</t>
  </si>
  <si>
    <t>Celkem za stavbu</t>
  </si>
  <si>
    <t>CZK</t>
  </si>
  <si>
    <t>#POPS</t>
  </si>
  <si>
    <t>Popis stavby: 8584 - Snížení energetické náročnosti technologií tělovýchovného pavilonu GyBy</t>
  </si>
  <si>
    <t>#POPO</t>
  </si>
  <si>
    <t>Popis objektu: SO.03 - Tělovýchovný pavilon</t>
  </si>
  <si>
    <t>#POPR</t>
  </si>
  <si>
    <t>Popis rozpočtu: D.1.4 - Ústřední vytápění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</si>
  <si>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</si>
  <si>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</si>
  <si>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</si>
  <si>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</si>
  <si>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</si>
  <si>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</si>
  <si>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</si>
  <si>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</si>
  <si>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96</t>
  </si>
  <si>
    <t>Bourání konstrukcí</t>
  </si>
  <si>
    <t>713</t>
  </si>
  <si>
    <t>Izolace tepelné</t>
  </si>
  <si>
    <t>730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</si>
  <si>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</si>
  <si>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</si>
  <si>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</si>
  <si>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</si>
  <si>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</si>
  <si>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</si>
  <si>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</si>
  <si>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</si>
  <si>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</si>
  <si>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</si>
  <si>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</si>
  <si>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</si>
  <si>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</si>
  <si>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</si>
  <si>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</si>
  <si>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</si>
  <si>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</si>
  <si>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</si>
  <si>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</si>
  <si>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</si>
  <si>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</si>
  <si>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</si>
  <si>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</si>
  <si>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</si>
  <si>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</si>
  <si>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</si>
  <si>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</si>
  <si>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</si>
  <si>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</si>
  <si>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</si>
  <si>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</si>
  <si>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</si>
  <si>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</si>
  <si>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</si>
  <si>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</si>
  <si>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</si>
  <si>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</si>
  <si>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</si>
  <si>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</si>
  <si>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</si>
  <si>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611401111R00</t>
  </si>
  <si>
    <t>Oprava omítky na stropech o ploše do 0,09 m2</t>
  </si>
  <si>
    <t>kus</t>
  </si>
  <si>
    <t>RTS 25/ I</t>
  </si>
  <si>
    <t>Práce</t>
  </si>
  <si>
    <t>Běžná</t>
  </si>
  <si>
    <t>POL1_</t>
  </si>
  <si>
    <t>612401191R00</t>
  </si>
  <si>
    <t>Omítka malých ploch vnitřních stěn do 0,09 m2</t>
  </si>
  <si>
    <t>622397111R00</t>
  </si>
  <si>
    <t>Oprava zateplovacího systému, plocha do 0,09 m2, EPS, akrylátová omítka</t>
  </si>
  <si>
    <t>631664111R00</t>
  </si>
  <si>
    <t>Oprava betonových podlah cementovou hmotou tl. do 10 mm</t>
  </si>
  <si>
    <t>m2</t>
  </si>
  <si>
    <t>970031080R00</t>
  </si>
  <si>
    <t>Vrtání jádrové do zdiva cihelného do D 80 mm</t>
  </si>
  <si>
    <t>m</t>
  </si>
  <si>
    <t>970033080R00</t>
  </si>
  <si>
    <t>Příp. za jádr. vrt. ve H nad 1,5 m cihel do D 80mm</t>
  </si>
  <si>
    <t>970051080R00</t>
  </si>
  <si>
    <t>Vrtání jádrové do ŽB do D 80 mm</t>
  </si>
  <si>
    <t>970056080R00</t>
  </si>
  <si>
    <t>Příplatek za jádr. vrt. stropu v ŽB do D 80 mm</t>
  </si>
  <si>
    <t>713400821R00</t>
  </si>
  <si>
    <t>Odstranění izolačních pásů  potrubí</t>
  </si>
  <si>
    <t>713492411R00</t>
  </si>
  <si>
    <t>Povrchová úprava, obalení hliníkovou fólií, jednostranně, tepelná izolace potrubí</t>
  </si>
  <si>
    <t>722182001RT2</t>
  </si>
  <si>
    <t>Montáž tepelné izolace skruží na potrubí přímé, do DN 25 mm samolepicí spoj a příčné stažení páskou</t>
  </si>
  <si>
    <t>722182004RT2</t>
  </si>
  <si>
    <t>Montáž tepelné izolace skruží na potrubí přímé, do DN 40 mm samolepicí spoj a příčné stažení páskou</t>
  </si>
  <si>
    <t>713 050</t>
  </si>
  <si>
    <t>Izolace návleková ze syntetického kaučuku se zvýšenou UV odolností, tl. stěny 50 mm vnitřní průměr 28 mm, včetně montáže</t>
  </si>
  <si>
    <t>Vlastní</t>
  </si>
  <si>
    <t>Indiv</t>
  </si>
  <si>
    <t>631547013R</t>
  </si>
  <si>
    <t>Pouzdro potrubní izolační z minerální vlny s polepem hliníkovou fólií - 22/20 mm</t>
  </si>
  <si>
    <t>SPCM</t>
  </si>
  <si>
    <t>Specifikace</t>
  </si>
  <si>
    <t>POL3_</t>
  </si>
  <si>
    <t>631547114R</t>
  </si>
  <si>
    <t>Pouzdro potrubní izolační z minerální vlny s polepem hliníkovou fólií - 28/30 mm</t>
  </si>
  <si>
    <t>631547116R</t>
  </si>
  <si>
    <t>Pouzdro potrubní izolační z minerální vlny s polepem hliníkovou fólií - 42/30 mm</t>
  </si>
  <si>
    <t>631547217R</t>
  </si>
  <si>
    <t>Pouzdro potrubní izolační z minerální vlny s polepem hliníkovou fólií - 48/40 mm</t>
  </si>
  <si>
    <t>998713202R00</t>
  </si>
  <si>
    <t>Přesun hmot pro izolace tepelné, výšky do 12 m</t>
  </si>
  <si>
    <t>Přesun hmot</t>
  </si>
  <si>
    <t>POL7_</t>
  </si>
  <si>
    <t>730 050</t>
  </si>
  <si>
    <t>Topná zkouška dle ČSN 060310</t>
  </si>
  <si>
    <t>sbr</t>
  </si>
  <si>
    <t>730 051</t>
  </si>
  <si>
    <t>Zvláštní požárně bezpečnostní dohled po svařování a broušení</t>
  </si>
  <si>
    <t>730 052</t>
  </si>
  <si>
    <t>Zaškolení obsluhy</t>
  </si>
  <si>
    <t>soubor</t>
  </si>
  <si>
    <t>730 053</t>
  </si>
  <si>
    <t>Napuštění okruhu venkovní jednotky nemrznoucí směsí, vč. dodávky směsi na bázi monopropylenglykolu bud tuhnutí -20 °C</t>
  </si>
  <si>
    <t xml:space="preserve">l     </t>
  </si>
  <si>
    <t>732121101R00</t>
  </si>
  <si>
    <t>Montáž kombinovaného rozdělovače závitového pro 2 topné okruhy</t>
  </si>
  <si>
    <t>732199100RM1</t>
  </si>
  <si>
    <t>Montáž orientačního štítku včetně dodávky štítku</t>
  </si>
  <si>
    <t>732339993R00</t>
  </si>
  <si>
    <t>Revize expanzní tlakové nádoby do 500 l</t>
  </si>
  <si>
    <t>732351106RT2</t>
  </si>
  <si>
    <t>Montáž nádoby expanzní membránové pro vytápění a chlazení, objem 33 l vč. dodávky nádoby expanzní 33 l, 10/4 bar, s armaturou G 3/4"</t>
  </si>
  <si>
    <t>732420812R00</t>
  </si>
  <si>
    <t>Demontáž čerpadel oběhových spirálních DN 40</t>
  </si>
  <si>
    <t>732420813R00</t>
  </si>
  <si>
    <t>Demontáž čerpadel oběhových spirálních DN 50</t>
  </si>
  <si>
    <t>732431301R00</t>
  </si>
  <si>
    <t>Montáž čerpadel oběhových závitových pro vytápění a chlazení, do G 1"</t>
  </si>
  <si>
    <t>732431301RT5</t>
  </si>
  <si>
    <t>Montáž čerpadel oběhových závitových pro vytápění a chlazení, do G 1" vč. dodávky čerpadla typ 25-40, 130 mm, PN 10</t>
  </si>
  <si>
    <t>732 501</t>
  </si>
  <si>
    <t>Deskový výměník z nerezové oceli pájený měděnou pájkou, tepelný výkon 13,4 kW včetně připojení a tepelné izolace, včetně montáže</t>
  </si>
  <si>
    <t>426108512R</t>
  </si>
  <si>
    <t>Čerpadlo oběhové teplovodní s elektronickou regulací otáček, Q = 3,02 m3/h, H = 4,5 m</t>
  </si>
  <si>
    <t>732 050</t>
  </si>
  <si>
    <t>Kombinovaný rozdělovač/sběrač 2-cestný, modul 80 mm, rozteč hrdel 200 mm vč. konzol a tepelné izolace</t>
  </si>
  <si>
    <t>998732202R00</t>
  </si>
  <si>
    <t>Přesun hmot pro strojovny, výšky do 12 m</t>
  </si>
  <si>
    <t>732890802R00</t>
  </si>
  <si>
    <t>Přemístění vybouraných hmot - strojovny, H 6 -12 m</t>
  </si>
  <si>
    <t>t</t>
  </si>
  <si>
    <t>Přesun suti</t>
  </si>
  <si>
    <t>POL8_</t>
  </si>
  <si>
    <t>733111116R00</t>
  </si>
  <si>
    <t>Potrubí závit. bezešvé běžné v kotelnách DN 32</t>
  </si>
  <si>
    <t>733111117R00</t>
  </si>
  <si>
    <t>Potrubí závit. bezešvé běžné v kotelnách DN 40</t>
  </si>
  <si>
    <t>733110806R00</t>
  </si>
  <si>
    <t>Demontáž potrubí ocelového závitového do DN 15-32</t>
  </si>
  <si>
    <t>733110808R00</t>
  </si>
  <si>
    <t>Demontáž potrubí ocelového závitového do DN 32-50</t>
  </si>
  <si>
    <t>733140811R00</t>
  </si>
  <si>
    <t>Odřezání odvzdušňovací nádoby</t>
  </si>
  <si>
    <t>733163104R00</t>
  </si>
  <si>
    <t>Potrubí pro vytápění a chlazení, měděné, spojované pájením, D 22 x 1,0 mm</t>
  </si>
  <si>
    <t>733163105R00</t>
  </si>
  <si>
    <t>Potrubí pro vytápění a chlazení, měděné, spojované pájením, D 28 x 1,5 mm</t>
  </si>
  <si>
    <t>733167003R00</t>
  </si>
  <si>
    <t>Příplatek za zhotovení přípojky Cu 22/1</t>
  </si>
  <si>
    <t>733193810R00</t>
  </si>
  <si>
    <t>Rozřezání konzol pro potrubí z úhelníků L 50x50x5 mm</t>
  </si>
  <si>
    <t>733190106R00</t>
  </si>
  <si>
    <t>Tlaková zkouška potrubí  DN 32</t>
  </si>
  <si>
    <t>733190107R00</t>
  </si>
  <si>
    <t>Tlaková zkouška potrubí  DN 40</t>
  </si>
  <si>
    <t>733190306R00</t>
  </si>
  <si>
    <t>Tlaková zkouška Cu potrubí do D 35</t>
  </si>
  <si>
    <t>733191918R00</t>
  </si>
  <si>
    <t>Zaslepení potrubí zkováním a zavařením DN 50</t>
  </si>
  <si>
    <t>998733203R00</t>
  </si>
  <si>
    <t>Přesun hmot pro rozvody potrubí, výšky do 24 m</t>
  </si>
  <si>
    <t>733890803R00</t>
  </si>
  <si>
    <t>Přemístění vybouraných hmot - potrubí, H 6 - 24 m</t>
  </si>
  <si>
    <t>734255111R00</t>
  </si>
  <si>
    <t>Ventil pojistný, DN 15 x 2,5 bar</t>
  </si>
  <si>
    <t>734100811R00</t>
  </si>
  <si>
    <t>Demontáž armatur se dvěma přírubami do DN 50</t>
  </si>
  <si>
    <t>734191821R00</t>
  </si>
  <si>
    <t>Odříznutí příruby do DN  50</t>
  </si>
  <si>
    <t>734200811R00</t>
  </si>
  <si>
    <t>Demontáž armatur s 1závitem do G 1/2</t>
  </si>
  <si>
    <t>734200813R00</t>
  </si>
  <si>
    <t>Demontáž armatur s 1závitem do G 6/4</t>
  </si>
  <si>
    <t>734200822R00</t>
  </si>
  <si>
    <t>Demontáž armatur se 2závity do G 1</t>
  </si>
  <si>
    <t>734213112R00</t>
  </si>
  <si>
    <t>Ventil automatický odvzdušňovací, DN 15</t>
  </si>
  <si>
    <t>734223831R00</t>
  </si>
  <si>
    <t>Ventil vyvažov.vnitř.z.měř.vent., DN 15</t>
  </si>
  <si>
    <t>734223832R00</t>
  </si>
  <si>
    <t>Ventil vyvažov.vnitř.z.měř.vent., DN 20</t>
  </si>
  <si>
    <t>734223833R00</t>
  </si>
  <si>
    <t>Ventil vyvažov.vnitř.z.měř.vent., DN 25</t>
  </si>
  <si>
    <t>734223835R00</t>
  </si>
  <si>
    <t>Ventil vyvažov.vnitř.z.měř.vent., DN 40</t>
  </si>
  <si>
    <t>734223836R00</t>
  </si>
  <si>
    <t>Ventil vyvažov.vnitř.z.měř.vent., DN 50</t>
  </si>
  <si>
    <t>734235122R00</t>
  </si>
  <si>
    <t>Kohout kulový, 2x vnitřní závit, DN 20</t>
  </si>
  <si>
    <t>734235123R00</t>
  </si>
  <si>
    <t>Kohout kulový, 2x vnitřní závit, DN 25</t>
  </si>
  <si>
    <t>734235125R00</t>
  </si>
  <si>
    <t>Kohout kulový, 2x vnitřní závit, DN 40</t>
  </si>
  <si>
    <t>734245122R00</t>
  </si>
  <si>
    <t>Ventil zpětný, 2x vnitřní závit, DN 20</t>
  </si>
  <si>
    <t>734245123R00</t>
  </si>
  <si>
    <t>Ventil zpětný, 2x vnitřní závit, DN 25</t>
  </si>
  <si>
    <t>734245125R00</t>
  </si>
  <si>
    <t>Ventil zpětný, 2x vnitřní závit, DN 40</t>
  </si>
  <si>
    <t>734265313R00</t>
  </si>
  <si>
    <t>Šroubení topenářské, přímé, DN 20</t>
  </si>
  <si>
    <t>734265314R00</t>
  </si>
  <si>
    <t>Šroubení topenářské, přímé, DN 25</t>
  </si>
  <si>
    <t>734265315R00</t>
  </si>
  <si>
    <t>Šroubení topenářské, přímé, DN 32</t>
  </si>
  <si>
    <t>734290822R00</t>
  </si>
  <si>
    <t>Demontáž armatur směšovacích.4cest., DN 25</t>
  </si>
  <si>
    <t>734290823R00</t>
  </si>
  <si>
    <t>Demontáž armatur směšovacích.4cest., DN 32</t>
  </si>
  <si>
    <t>734291113R00</t>
  </si>
  <si>
    <t>Kohouty plnící a vypouštěcí G 1/2</t>
  </si>
  <si>
    <t>734295212R00</t>
  </si>
  <si>
    <t>Filtr, vnitřní-vnitřní závit, DN 20</t>
  </si>
  <si>
    <t>734295213R00</t>
  </si>
  <si>
    <t>Filtr, vnitřní-vnitřní závit, DN 25</t>
  </si>
  <si>
    <t>734295141R00</t>
  </si>
  <si>
    <t>Směšovač třícestný, DN 20, Kvs 2,5</t>
  </si>
  <si>
    <t>734295142R00</t>
  </si>
  <si>
    <t>Směšovač třícestný, DN 25, Kvs 10</t>
  </si>
  <si>
    <t>734410811R00</t>
  </si>
  <si>
    <t>Demontáž teploměrů přímých a rohových</t>
  </si>
  <si>
    <t>734411111R00</t>
  </si>
  <si>
    <t>Teploměr přímý s pouzdrem 0-120 °C, DN 15</t>
  </si>
  <si>
    <t>734420811R00</t>
  </si>
  <si>
    <t>Demontáž tlakoměrů se spodním přípojením</t>
  </si>
  <si>
    <t>734421130R00</t>
  </si>
  <si>
    <t>Tlakoměr deformační 0-400 kPa, DN 15</t>
  </si>
  <si>
    <t>734494213R00</t>
  </si>
  <si>
    <t>Návarky s trubkovým závitem G 1/2</t>
  </si>
  <si>
    <t>734 050</t>
  </si>
  <si>
    <t>Směšovač třícestný, DN 15, Kvs 1,6 včetně montáže</t>
  </si>
  <si>
    <t>734 051</t>
  </si>
  <si>
    <t>Servopohon proporcionální 0-10 V, 60 s, 6 Nm včetně montáže</t>
  </si>
  <si>
    <t>734 052</t>
  </si>
  <si>
    <t>Termoelektrická hlavice s dvoubodovým řízením, závit M30x1,5, kabel 0,8 m, 230 V NC bez proudu zavřeno, včetně montáže</t>
  </si>
  <si>
    <t>73407</t>
  </si>
  <si>
    <t>Měření, nastavení a fixace vyvažovacích ventilů, včetně vystavení protokolu</t>
  </si>
  <si>
    <t>Doložit protokolem o měření a nastavení průtoků v souladu s vyhláškou 193/2007 Sb. §7 a výkresovou dokumentací s vyznačením nastavení pozic vyvažovacích ventilů.</t>
  </si>
  <si>
    <t>POP</t>
  </si>
  <si>
    <t>Součástí protokolu bude originální výstup z vyvažovacího přístroje.</t>
  </si>
  <si>
    <t>998734203R00</t>
  </si>
  <si>
    <t>Přesun hmot pro armatury, výšky do 24 m</t>
  </si>
  <si>
    <t>734890803R00</t>
  </si>
  <si>
    <t>Přemístění demontovaných hmot - armatur, H 6- 24 m</t>
  </si>
  <si>
    <t>735191902R00</t>
  </si>
  <si>
    <t>Vyzkoušení otopných těles litinových tlakem</t>
  </si>
  <si>
    <t>735191904R00</t>
  </si>
  <si>
    <t>Propláchnutí otopných těles litinových</t>
  </si>
  <si>
    <t>735191905R00</t>
  </si>
  <si>
    <t>Odvzdušnění otopných těles</t>
  </si>
  <si>
    <t>735191910R00</t>
  </si>
  <si>
    <t>Napuštění vody do otopného systému - bez kotle</t>
  </si>
  <si>
    <t>735411812R00</t>
  </si>
  <si>
    <t>Demontáž konvektorů, délka do 1600 mm</t>
  </si>
  <si>
    <t>735494811R00</t>
  </si>
  <si>
    <t>Vypuštění vody z otopných těles</t>
  </si>
  <si>
    <t>735890802R00</t>
  </si>
  <si>
    <t>Přemístění demont. hmot - otop. těles, H 6 - 12 m</t>
  </si>
  <si>
    <t>783424340R00</t>
  </si>
  <si>
    <t>Nátěr syntet. potrubí do DN 50 mm  Z+2x +1x email</t>
  </si>
  <si>
    <t>00523  R</t>
  </si>
  <si>
    <t>Kompletace atestů, certifikátů, revizních zpráv a ostatních dokladů potřebných k předání díla</t>
  </si>
  <si>
    <t>VRN</t>
  </si>
  <si>
    <t>POL99_8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</si>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</sst>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5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13130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SUMIF(F52:F63,A16,I52:I63)+SUMIF(F52:F63,"PSU",I52:I63)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SUMIF(F52:F63,A17,I52:I63)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SUMIF(F52:F63,A18,I52:I63)</f>
        <v>0</v>
      </c>
      <c r="J18" s="85"/>
    </row>
    <row r="19" spans="1:10" ht="23.25" customHeight="1" x14ac:dyDescent="0.2">
      <c r="A19" s="196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SUMIF(F52:F63,A19,I52:I63)</f>
        <v>0</v>
      </c>
      <c r="J19" s="85"/>
    </row>
    <row r="20" spans="1:10" ht="23.25" customHeight="1" x14ac:dyDescent="0.2">
      <c r="A20" s="196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SUMIF(F52:F63,A20,I52:I63)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'SO.03 D.1.4 Pol'!AE123</f>
        <v>0</v>
      </c>
      <c r="G39" s="149">
        <f>'SO.03 D.1.4 Pol'!AF123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'SO.03 D.1.4 Pol'!AE123</f>
        <v>0</v>
      </c>
      <c r="G40" s="155">
        <f>'SO.03 D.1.4 Pol'!AF123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'SO.03 D.1.4 Pol'!AE123</f>
        <v>0</v>
      </c>
      <c r="G41" s="150">
        <f>'SO.03 D.1.4 Pol'!AF123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5" t="s">
        <v>60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'SO.03 D.1.4 Pol'!G8</f>
        <v>0</v>
      </c>
      <c r="J52" s="189" t="str">
        <f>IF(I64=0,"",I52/I64*100)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'SO.03 D.1.4 Pol'!G11</f>
        <v>0</v>
      </c>
      <c r="J53" s="189" t="str">
        <f>IF(I64=0,"",I53/I64*100)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'SO.03 D.1.4 Pol'!G13</f>
        <v>0</v>
      </c>
      <c r="J54" s="189" t="str">
        <f>IF(I64=0,"",I54/I64*100)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'SO.03 D.1.4 Pol'!G15</f>
        <v>0</v>
      </c>
      <c r="J55" s="189" t="str">
        <f>IF(I64=0,"",I55/I64*100)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2" t="s">
        <v>27</v>
      </c>
      <c r="G56" s="193"/>
      <c r="H56" s="193"/>
      <c r="I56" s="193">
        <f>'SO.03 D.1.4 Pol'!G20</f>
        <v>0</v>
      </c>
      <c r="J56" s="189" t="str">
        <f>IF(I64=0,"",I56/I64*100)</f>
        <v/>
      </c>
    </row>
    <row r="57" spans="1:10" ht="36.75" customHeight="1" x14ac:dyDescent="0.2">
      <c r="A57" s="178"/>
      <c r="B57" s="183" t="s">
        <v>72</v>
      </c>
      <c r="C57" s="184" t="s">
        <v>44</v>
      </c>
      <c r="D57" s="185"/>
      <c r="E57" s="185"/>
      <c r="F57" s="192" t="s">
        <v>27</v>
      </c>
      <c r="G57" s="193"/>
      <c r="H57" s="193"/>
      <c r="I57" s="193">
        <f>'SO.03 D.1.4 Pol'!G31</f>
        <v>0</v>
      </c>
      <c r="J57" s="189" t="str">
        <f>IF(I64=0,"",I57/I64*100)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'SO.03 D.1.4 Pol'!G36</f>
        <v>0</v>
      </c>
      <c r="J58" s="189" t="str">
        <f>IF(I64=0,"",I58/I64*100)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'SO.03 D.1.4 Pol'!G50</f>
        <v>0</v>
      </c>
      <c r="J59" s="189" t="str">
        <f>IF(I64=0,"",I59/I64*100)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'SO.03 D.1.4 Pol'!G66</f>
        <v>0</v>
      </c>
      <c r="J60" s="189" t="str">
        <f>IF(I64=0,"",I60/I64*100)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'SO.03 D.1.4 Pol'!G108</f>
        <v>0</v>
      </c>
      <c r="J61" s="189" t="str">
        <f>IF(I64=0,"",I61/I64*100)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'SO.03 D.1.4 Pol'!G116</f>
        <v>0</v>
      </c>
      <c r="J62" s="189" t="str">
        <f>IF(I64=0,"",I62/I64*100)</f>
        <v/>
      </c>
    </row>
    <row r="63" spans="1:10" ht="36.75" customHeight="1" x14ac:dyDescent="0.2">
      <c r="A63" s="178"/>
      <c r="B63" s="183" t="s">
        <v>83</v>
      </c>
      <c r="C63" s="184" t="s">
        <v>30</v>
      </c>
      <c r="D63" s="185"/>
      <c r="E63" s="185"/>
      <c r="F63" s="192" t="s">
        <v>83</v>
      </c>
      <c r="G63" s="193"/>
      <c r="H63" s="193"/>
      <c r="I63" s="193">
        <f>'SO.03 D.1.4 Pol'!G118</f>
        <v>0</v>
      </c>
      <c r="J63" s="189" t="str">
        <f>IF(I64=0,"",I63/I64*100)</f>
        <v/>
      </c>
    </row>
    <row r="64" spans="1:10" ht="25.5" customHeight="1" x14ac:dyDescent="0.2">
      <c r="A64" s="179"/>
      <c r="B64" s="186" t="s">
        <v>1</v>
      </c>
      <c r="C64" s="187"/>
      <c r="D64" s="188"/>
      <c r="E64" s="188"/>
      <c r="F64" s="194"/>
      <c r="G64" s="195"/>
      <c r="H64" s="195"/>
      <c r="I64" s="195">
        <f>SUM(I52:I63)</f>
        <v>0</v>
      </c>
      <c r="J64" s="190">
        <f>SUM(J52:J63)</f>
        <v>0</v>
      </c>
    </row>
    <row r="65" spans="6:10" x14ac:dyDescent="0.2">
      <c r="F65" s="135"/>
      <c r="G65" s="135"/>
      <c r="H65" s="135"/>
      <c r="I65" s="135"/>
      <c r="J65" s="191"/>
    </row>
    <row r="66" spans="6:10" x14ac:dyDescent="0.2">
      <c r="F66" s="135"/>
      <c r="G66" s="135"/>
      <c r="H66" s="135"/>
      <c r="I66" s="135"/>
      <c r="J66" s="191"/>
    </row>
    <row r="67" spans="6:10" x14ac:dyDescent="0.2">
      <c r="F67" s="135"/>
      <c r="G67" s="135"/>
      <c r="H67" s="135"/>
      <c r="I67" s="135"/>
      <c r="J67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3:E63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BDB71-36C6-4E94-8C67-8B477620043C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86</v>
      </c>
      <c r="AG3" t="s">
        <v>87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31</v>
      </c>
      <c r="H6" s="211" t="s">
        <v>32</v>
      </c>
      <c r="I6" s="211" t="s">
        <v>95</v>
      </c>
      <c r="J6" s="211" t="s">
        <v>33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  <c r="Y6" s="211" t="s">
        <v>110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7" t="s">
        <v>111</v>
      </c>
      <c r="B8" s="238" t="s">
        <v>62</v>
      </c>
      <c r="C8" s="260" t="s">
        <v>63</v>
      </c>
      <c r="D8" s="239"/>
      <c r="E8" s="240"/>
      <c r="F8" s="241"/>
      <c r="G8" s="242">
        <f>SUMIF(AG9:AG10,"&lt;&gt;NOR",G9:G10)</f>
        <v>0</v>
      </c>
      <c r="H8" s="236"/>
      <c r="I8" s="236">
        <f>SUM(I9:I10)</f>
        <v>0</v>
      </c>
      <c r="J8" s="236"/>
      <c r="K8" s="236">
        <f>SUM(K9:K10)</f>
        <v>0</v>
      </c>
      <c r="L8" s="236"/>
      <c r="M8" s="236">
        <f>SUM(M9:M10)</f>
        <v>0</v>
      </c>
      <c r="N8" s="235"/>
      <c r="O8" s="235">
        <f>SUM(O9:O10)</f>
        <v>0.04</v>
      </c>
      <c r="P8" s="235"/>
      <c r="Q8" s="235">
        <f>SUM(Q9:Q10)</f>
        <v>0</v>
      </c>
      <c r="R8" s="236"/>
      <c r="S8" s="236"/>
      <c r="T8" s="236"/>
      <c r="U8" s="236"/>
      <c r="V8" s="236">
        <f>SUM(V9:V10)</f>
        <v>2.0300000000000002</v>
      </c>
      <c r="W8" s="236"/>
      <c r="X8" s="236"/>
      <c r="Y8" s="236"/>
      <c r="AG8" t="s">
        <v>112</v>
      </c>
    </row>
    <row r="9" spans="1:60" outlineLevel="1" x14ac:dyDescent="0.2">
      <c r="A9" s="250">
        <v>1</v>
      </c>
      <c r="B9" s="251" t="s">
        <v>113</v>
      </c>
      <c r="C9" s="261" t="s">
        <v>114</v>
      </c>
      <c r="D9" s="252" t="s">
        <v>115</v>
      </c>
      <c r="E9" s="253">
        <v>2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6.4900000000000001E-3</v>
      </c>
      <c r="O9" s="232">
        <f>ROUND(E9*N9,2)</f>
        <v>0.01</v>
      </c>
      <c r="P9" s="232">
        <v>0</v>
      </c>
      <c r="Q9" s="232">
        <f>ROUND(E9*P9,2)</f>
        <v>0</v>
      </c>
      <c r="R9" s="233"/>
      <c r="S9" s="233" t="s">
        <v>116</v>
      </c>
      <c r="T9" s="233" t="s">
        <v>116</v>
      </c>
      <c r="U9" s="233">
        <v>0.34111000000000002</v>
      </c>
      <c r="V9" s="233">
        <f>ROUND(E9*U9,2)</f>
        <v>0.68</v>
      </c>
      <c r="W9" s="233"/>
      <c r="X9" s="233" t="s">
        <v>117</v>
      </c>
      <c r="Y9" s="233" t="s">
        <v>118</v>
      </c>
      <c r="Z9" s="212"/>
      <c r="AA9" s="212"/>
      <c r="AB9" s="212"/>
      <c r="AC9" s="212"/>
      <c r="AD9" s="212"/>
      <c r="AE9" s="212"/>
      <c r="AF9" s="212"/>
      <c r="AG9" s="212" t="s">
        <v>119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0">
        <v>2</v>
      </c>
      <c r="B10" s="251" t="s">
        <v>120</v>
      </c>
      <c r="C10" s="261" t="s">
        <v>121</v>
      </c>
      <c r="D10" s="252" t="s">
        <v>115</v>
      </c>
      <c r="E10" s="253">
        <v>6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4.5799999999999999E-3</v>
      </c>
      <c r="O10" s="232">
        <f>ROUND(E10*N10,2)</f>
        <v>0.03</v>
      </c>
      <c r="P10" s="232">
        <v>0</v>
      </c>
      <c r="Q10" s="232">
        <f>ROUND(E10*P10,2)</f>
        <v>0</v>
      </c>
      <c r="R10" s="233"/>
      <c r="S10" s="233" t="s">
        <v>116</v>
      </c>
      <c r="T10" s="233" t="s">
        <v>116</v>
      </c>
      <c r="U10" s="233">
        <v>0.22442000000000001</v>
      </c>
      <c r="V10" s="233">
        <f>ROUND(E10*U10,2)</f>
        <v>1.35</v>
      </c>
      <c r="W10" s="233"/>
      <c r="X10" s="233" t="s">
        <v>117</v>
      </c>
      <c r="Y10" s="233" t="s">
        <v>118</v>
      </c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7" t="s">
        <v>111</v>
      </c>
      <c r="B11" s="238" t="s">
        <v>64</v>
      </c>
      <c r="C11" s="260" t="s">
        <v>65</v>
      </c>
      <c r="D11" s="239"/>
      <c r="E11" s="240"/>
      <c r="F11" s="241"/>
      <c r="G11" s="242">
        <f>SUMIF(AG12:AG12,"&lt;&gt;NOR",G12:G12)</f>
        <v>0</v>
      </c>
      <c r="H11" s="236"/>
      <c r="I11" s="236">
        <f>SUM(I12:I12)</f>
        <v>0</v>
      </c>
      <c r="J11" s="236"/>
      <c r="K11" s="236">
        <f>SUM(K12:K12)</f>
        <v>0</v>
      </c>
      <c r="L11" s="236"/>
      <c r="M11" s="236">
        <f>SUM(M12:M12)</f>
        <v>0</v>
      </c>
      <c r="N11" s="235"/>
      <c r="O11" s="235">
        <f>SUM(O12:O12)</f>
        <v>0</v>
      </c>
      <c r="P11" s="235"/>
      <c r="Q11" s="235">
        <f>SUM(Q12:Q12)</f>
        <v>0</v>
      </c>
      <c r="R11" s="236"/>
      <c r="S11" s="236"/>
      <c r="T11" s="236"/>
      <c r="U11" s="236"/>
      <c r="V11" s="236">
        <f>SUM(V12:V12)</f>
        <v>1.26</v>
      </c>
      <c r="W11" s="236"/>
      <c r="X11" s="236"/>
      <c r="Y11" s="236"/>
      <c r="AG11" t="s">
        <v>112</v>
      </c>
    </row>
    <row r="12" spans="1:60" ht="22.5" outlineLevel="1" x14ac:dyDescent="0.2">
      <c r="A12" s="250">
        <v>3</v>
      </c>
      <c r="B12" s="251" t="s">
        <v>122</v>
      </c>
      <c r="C12" s="261" t="s">
        <v>123</v>
      </c>
      <c r="D12" s="252" t="s">
        <v>115</v>
      </c>
      <c r="E12" s="253">
        <v>2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1.9499999999999999E-3</v>
      </c>
      <c r="O12" s="232">
        <f>ROUND(E12*N12,2)</f>
        <v>0</v>
      </c>
      <c r="P12" s="232">
        <v>0</v>
      </c>
      <c r="Q12" s="232">
        <f>ROUND(E12*P12,2)</f>
        <v>0</v>
      </c>
      <c r="R12" s="233"/>
      <c r="S12" s="233" t="s">
        <v>116</v>
      </c>
      <c r="T12" s="233" t="s">
        <v>116</v>
      </c>
      <c r="U12" s="233">
        <v>0.62790000000000001</v>
      </c>
      <c r="V12" s="233">
        <f>ROUND(E12*U12,2)</f>
        <v>1.26</v>
      </c>
      <c r="W12" s="233"/>
      <c r="X12" s="233" t="s">
        <v>117</v>
      </c>
      <c r="Y12" s="233" t="s">
        <v>118</v>
      </c>
      <c r="Z12" s="212"/>
      <c r="AA12" s="212"/>
      <c r="AB12" s="212"/>
      <c r="AC12" s="212"/>
      <c r="AD12" s="212"/>
      <c r="AE12" s="212"/>
      <c r="AF12" s="212"/>
      <c r="AG12" s="212" t="s">
        <v>119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37" t="s">
        <v>111</v>
      </c>
      <c r="B13" s="238" t="s">
        <v>66</v>
      </c>
      <c r="C13" s="260" t="s">
        <v>67</v>
      </c>
      <c r="D13" s="239"/>
      <c r="E13" s="240"/>
      <c r="F13" s="241"/>
      <c r="G13" s="242">
        <f>SUMIF(AG14:AG14,"&lt;&gt;NOR",G14:G14)</f>
        <v>0</v>
      </c>
      <c r="H13" s="236"/>
      <c r="I13" s="236">
        <f>SUM(I14:I14)</f>
        <v>0</v>
      </c>
      <c r="J13" s="236"/>
      <c r="K13" s="236">
        <f>SUM(K14:K14)</f>
        <v>0</v>
      </c>
      <c r="L13" s="236"/>
      <c r="M13" s="236">
        <f>SUM(M14:M14)</f>
        <v>0</v>
      </c>
      <c r="N13" s="235"/>
      <c r="O13" s="235">
        <f>SUM(O14:O14)</f>
        <v>0.01</v>
      </c>
      <c r="P13" s="235"/>
      <c r="Q13" s="235">
        <f>SUM(Q14:Q14)</f>
        <v>0</v>
      </c>
      <c r="R13" s="236"/>
      <c r="S13" s="236"/>
      <c r="T13" s="236"/>
      <c r="U13" s="236"/>
      <c r="V13" s="236">
        <f>SUM(V14:V14)</f>
        <v>0.2</v>
      </c>
      <c r="W13" s="236"/>
      <c r="X13" s="236"/>
      <c r="Y13" s="236"/>
      <c r="AG13" t="s">
        <v>112</v>
      </c>
    </row>
    <row r="14" spans="1:60" ht="22.5" outlineLevel="1" x14ac:dyDescent="0.2">
      <c r="A14" s="250">
        <v>4</v>
      </c>
      <c r="B14" s="251" t="s">
        <v>124</v>
      </c>
      <c r="C14" s="261" t="s">
        <v>125</v>
      </c>
      <c r="D14" s="252" t="s">
        <v>126</v>
      </c>
      <c r="E14" s="253">
        <v>0.5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1.5959999999999998E-2</v>
      </c>
      <c r="O14" s="232">
        <f>ROUND(E14*N14,2)</f>
        <v>0.01</v>
      </c>
      <c r="P14" s="232">
        <v>0</v>
      </c>
      <c r="Q14" s="232">
        <f>ROUND(E14*P14,2)</f>
        <v>0</v>
      </c>
      <c r="R14" s="233"/>
      <c r="S14" s="233" t="s">
        <v>116</v>
      </c>
      <c r="T14" s="233" t="s">
        <v>116</v>
      </c>
      <c r="U14" s="233">
        <v>0.4</v>
      </c>
      <c r="V14" s="233">
        <f>ROUND(E14*U14,2)</f>
        <v>0.2</v>
      </c>
      <c r="W14" s="233"/>
      <c r="X14" s="233" t="s">
        <v>117</v>
      </c>
      <c r="Y14" s="233" t="s">
        <v>118</v>
      </c>
      <c r="Z14" s="212"/>
      <c r="AA14" s="212"/>
      <c r="AB14" s="212"/>
      <c r="AC14" s="212"/>
      <c r="AD14" s="212"/>
      <c r="AE14" s="212"/>
      <c r="AF14" s="212"/>
      <c r="AG14" s="212" t="s">
        <v>119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37" t="s">
        <v>111</v>
      </c>
      <c r="B15" s="238" t="s">
        <v>68</v>
      </c>
      <c r="C15" s="260" t="s">
        <v>69</v>
      </c>
      <c r="D15" s="239"/>
      <c r="E15" s="240"/>
      <c r="F15" s="241"/>
      <c r="G15" s="242">
        <f>SUMIF(AG16:AG19,"&lt;&gt;NOR",G16:G19)</f>
        <v>0</v>
      </c>
      <c r="H15" s="236"/>
      <c r="I15" s="236">
        <f>SUM(I16:I19)</f>
        <v>0</v>
      </c>
      <c r="J15" s="236"/>
      <c r="K15" s="236">
        <f>SUM(K16:K19)</f>
        <v>0</v>
      </c>
      <c r="L15" s="236"/>
      <c r="M15" s="236">
        <f>SUM(M16:M19)</f>
        <v>0</v>
      </c>
      <c r="N15" s="235"/>
      <c r="O15" s="235">
        <f>SUM(O16:O19)</f>
        <v>0</v>
      </c>
      <c r="P15" s="235"/>
      <c r="Q15" s="235">
        <f>SUM(Q16:Q19)</f>
        <v>0.02</v>
      </c>
      <c r="R15" s="236"/>
      <c r="S15" s="236"/>
      <c r="T15" s="236"/>
      <c r="U15" s="236"/>
      <c r="V15" s="236">
        <f>SUM(V16:V19)</f>
        <v>6.879999999999999</v>
      </c>
      <c r="W15" s="236"/>
      <c r="X15" s="236"/>
      <c r="Y15" s="236"/>
      <c r="AG15" t="s">
        <v>112</v>
      </c>
    </row>
    <row r="16" spans="1:60" outlineLevel="1" x14ac:dyDescent="0.2">
      <c r="A16" s="250">
        <v>5</v>
      </c>
      <c r="B16" s="251" t="s">
        <v>127</v>
      </c>
      <c r="C16" s="261" t="s">
        <v>128</v>
      </c>
      <c r="D16" s="252" t="s">
        <v>129</v>
      </c>
      <c r="E16" s="253">
        <v>1.2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1.4499999999999999E-3</v>
      </c>
      <c r="O16" s="232">
        <f>ROUND(E16*N16,2)</f>
        <v>0</v>
      </c>
      <c r="P16" s="232">
        <v>9.0399999999999994E-3</v>
      </c>
      <c r="Q16" s="232">
        <f>ROUND(E16*P16,2)</f>
        <v>0.01</v>
      </c>
      <c r="R16" s="233"/>
      <c r="S16" s="233" t="s">
        <v>116</v>
      </c>
      <c r="T16" s="233" t="s">
        <v>116</v>
      </c>
      <c r="U16" s="233">
        <v>2.4500000000000002</v>
      </c>
      <c r="V16" s="233">
        <f>ROUND(E16*U16,2)</f>
        <v>2.94</v>
      </c>
      <c r="W16" s="233"/>
      <c r="X16" s="233" t="s">
        <v>117</v>
      </c>
      <c r="Y16" s="233" t="s">
        <v>118</v>
      </c>
      <c r="Z16" s="212"/>
      <c r="AA16" s="212"/>
      <c r="AB16" s="212"/>
      <c r="AC16" s="212"/>
      <c r="AD16" s="212"/>
      <c r="AE16" s="212"/>
      <c r="AF16" s="212"/>
      <c r="AG16" s="212" t="s">
        <v>119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50">
        <v>6</v>
      </c>
      <c r="B17" s="251" t="s">
        <v>130</v>
      </c>
      <c r="C17" s="261" t="s">
        <v>131</v>
      </c>
      <c r="D17" s="252" t="s">
        <v>129</v>
      </c>
      <c r="E17" s="253">
        <v>1.2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1.34E-3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116</v>
      </c>
      <c r="T17" s="233" t="s">
        <v>116</v>
      </c>
      <c r="U17" s="233">
        <v>0.47499999999999998</v>
      </c>
      <c r="V17" s="233">
        <f>ROUND(E17*U17,2)</f>
        <v>0.56999999999999995</v>
      </c>
      <c r="W17" s="233"/>
      <c r="X17" s="233" t="s">
        <v>117</v>
      </c>
      <c r="Y17" s="233" t="s">
        <v>118</v>
      </c>
      <c r="Z17" s="212"/>
      <c r="AA17" s="212"/>
      <c r="AB17" s="212"/>
      <c r="AC17" s="212"/>
      <c r="AD17" s="212"/>
      <c r="AE17" s="212"/>
      <c r="AF17" s="212"/>
      <c r="AG17" s="212" t="s">
        <v>119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0">
        <v>7</v>
      </c>
      <c r="B18" s="251" t="s">
        <v>132</v>
      </c>
      <c r="C18" s="261" t="s">
        <v>133</v>
      </c>
      <c r="D18" s="252" t="s">
        <v>129</v>
      </c>
      <c r="E18" s="253">
        <v>0.75</v>
      </c>
      <c r="F18" s="254"/>
      <c r="G18" s="255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1.58E-3</v>
      </c>
      <c r="O18" s="232">
        <f>ROUND(E18*N18,2)</f>
        <v>0</v>
      </c>
      <c r="P18" s="232">
        <v>1.256E-2</v>
      </c>
      <c r="Q18" s="232">
        <f>ROUND(E18*P18,2)</f>
        <v>0.01</v>
      </c>
      <c r="R18" s="233"/>
      <c r="S18" s="233" t="s">
        <v>116</v>
      </c>
      <c r="T18" s="233" t="s">
        <v>116</v>
      </c>
      <c r="U18" s="233">
        <v>2.7</v>
      </c>
      <c r="V18" s="233">
        <f>ROUND(E18*U18,2)</f>
        <v>2.0299999999999998</v>
      </c>
      <c r="W18" s="233"/>
      <c r="X18" s="233" t="s">
        <v>117</v>
      </c>
      <c r="Y18" s="233" t="s">
        <v>118</v>
      </c>
      <c r="Z18" s="212"/>
      <c r="AA18" s="212"/>
      <c r="AB18" s="212"/>
      <c r="AC18" s="212"/>
      <c r="AD18" s="212"/>
      <c r="AE18" s="212"/>
      <c r="AF18" s="212"/>
      <c r="AG18" s="212" t="s">
        <v>119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50">
        <v>8</v>
      </c>
      <c r="B19" s="251" t="s">
        <v>134</v>
      </c>
      <c r="C19" s="261" t="s">
        <v>135</v>
      </c>
      <c r="D19" s="252" t="s">
        <v>129</v>
      </c>
      <c r="E19" s="253">
        <v>0.75</v>
      </c>
      <c r="F19" s="254"/>
      <c r="G19" s="255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2.5600000000000002E-3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116</v>
      </c>
      <c r="T19" s="233" t="s">
        <v>116</v>
      </c>
      <c r="U19" s="233">
        <v>1.7889999999999999</v>
      </c>
      <c r="V19" s="233">
        <f>ROUND(E19*U19,2)</f>
        <v>1.34</v>
      </c>
      <c r="W19" s="233"/>
      <c r="X19" s="233" t="s">
        <v>117</v>
      </c>
      <c r="Y19" s="233" t="s">
        <v>118</v>
      </c>
      <c r="Z19" s="212"/>
      <c r="AA19" s="212"/>
      <c r="AB19" s="212"/>
      <c r="AC19" s="212"/>
      <c r="AD19" s="212"/>
      <c r="AE19" s="212"/>
      <c r="AF19" s="212"/>
      <c r="AG19" s="212" t="s">
        <v>119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7" t="s">
        <v>111</v>
      </c>
      <c r="B20" s="238" t="s">
        <v>70</v>
      </c>
      <c r="C20" s="260" t="s">
        <v>71</v>
      </c>
      <c r="D20" s="239"/>
      <c r="E20" s="240"/>
      <c r="F20" s="241"/>
      <c r="G20" s="242">
        <f>SUMIF(AG21:AG30,"&lt;&gt;NOR",G21:G30)</f>
        <v>0</v>
      </c>
      <c r="H20" s="236"/>
      <c r="I20" s="236">
        <f>SUM(I21:I30)</f>
        <v>0</v>
      </c>
      <c r="J20" s="236"/>
      <c r="K20" s="236">
        <f>SUM(K21:K30)</f>
        <v>0</v>
      </c>
      <c r="L20" s="236"/>
      <c r="M20" s="236">
        <f>SUM(M21:M30)</f>
        <v>0</v>
      </c>
      <c r="N20" s="235"/>
      <c r="O20" s="235">
        <f>SUM(O21:O30)</f>
        <v>0.02</v>
      </c>
      <c r="P20" s="235"/>
      <c r="Q20" s="235">
        <f>SUM(Q21:Q30)</f>
        <v>0.09</v>
      </c>
      <c r="R20" s="236"/>
      <c r="S20" s="236"/>
      <c r="T20" s="236"/>
      <c r="U20" s="236"/>
      <c r="V20" s="236">
        <f>SUM(V21:V30)</f>
        <v>17.18</v>
      </c>
      <c r="W20" s="236"/>
      <c r="X20" s="236"/>
      <c r="Y20" s="236"/>
      <c r="AG20" t="s">
        <v>112</v>
      </c>
    </row>
    <row r="21" spans="1:60" outlineLevel="1" x14ac:dyDescent="0.2">
      <c r="A21" s="250">
        <v>9</v>
      </c>
      <c r="B21" s="251" t="s">
        <v>136</v>
      </c>
      <c r="C21" s="261" t="s">
        <v>137</v>
      </c>
      <c r="D21" s="252" t="s">
        <v>126</v>
      </c>
      <c r="E21" s="253">
        <v>44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0</v>
      </c>
      <c r="O21" s="232">
        <f>ROUND(E21*N21,2)</f>
        <v>0</v>
      </c>
      <c r="P21" s="232">
        <v>2.0999999999999999E-3</v>
      </c>
      <c r="Q21" s="232">
        <f>ROUND(E21*P21,2)</f>
        <v>0.09</v>
      </c>
      <c r="R21" s="233"/>
      <c r="S21" s="233" t="s">
        <v>116</v>
      </c>
      <c r="T21" s="233" t="s">
        <v>116</v>
      </c>
      <c r="U21" s="233">
        <v>0.2</v>
      </c>
      <c r="V21" s="233">
        <f>ROUND(E21*U21,2)</f>
        <v>8.8000000000000007</v>
      </c>
      <c r="W21" s="233"/>
      <c r="X21" s="233" t="s">
        <v>117</v>
      </c>
      <c r="Y21" s="233" t="s">
        <v>118</v>
      </c>
      <c r="Z21" s="212"/>
      <c r="AA21" s="212"/>
      <c r="AB21" s="212"/>
      <c r="AC21" s="212"/>
      <c r="AD21" s="212"/>
      <c r="AE21" s="212"/>
      <c r="AF21" s="212"/>
      <c r="AG21" s="212" t="s">
        <v>119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50">
        <v>10</v>
      </c>
      <c r="B22" s="251" t="s">
        <v>138</v>
      </c>
      <c r="C22" s="261" t="s">
        <v>139</v>
      </c>
      <c r="D22" s="252" t="s">
        <v>126</v>
      </c>
      <c r="E22" s="253">
        <v>10</v>
      </c>
      <c r="F22" s="254"/>
      <c r="G22" s="255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1.2E-4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116</v>
      </c>
      <c r="T22" s="233" t="s">
        <v>116</v>
      </c>
      <c r="U22" s="233">
        <v>0.06</v>
      </c>
      <c r="V22" s="233">
        <f>ROUND(E22*U22,2)</f>
        <v>0.6</v>
      </c>
      <c r="W22" s="233"/>
      <c r="X22" s="233" t="s">
        <v>117</v>
      </c>
      <c r="Y22" s="233" t="s">
        <v>118</v>
      </c>
      <c r="Z22" s="212"/>
      <c r="AA22" s="212"/>
      <c r="AB22" s="212"/>
      <c r="AC22" s="212"/>
      <c r="AD22" s="212"/>
      <c r="AE22" s="212"/>
      <c r="AF22" s="212"/>
      <c r="AG22" s="212" t="s">
        <v>119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50">
        <v>11</v>
      </c>
      <c r="B23" s="251" t="s">
        <v>140</v>
      </c>
      <c r="C23" s="261" t="s">
        <v>141</v>
      </c>
      <c r="D23" s="252" t="s">
        <v>129</v>
      </c>
      <c r="E23" s="253">
        <v>52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3"/>
      <c r="S23" s="233" t="s">
        <v>116</v>
      </c>
      <c r="T23" s="233" t="s">
        <v>116</v>
      </c>
      <c r="U23" s="233">
        <v>0.107</v>
      </c>
      <c r="V23" s="233">
        <f>ROUND(E23*U23,2)</f>
        <v>5.56</v>
      </c>
      <c r="W23" s="233"/>
      <c r="X23" s="233" t="s">
        <v>117</v>
      </c>
      <c r="Y23" s="233" t="s">
        <v>118</v>
      </c>
      <c r="Z23" s="212"/>
      <c r="AA23" s="212"/>
      <c r="AB23" s="212"/>
      <c r="AC23" s="212"/>
      <c r="AD23" s="212"/>
      <c r="AE23" s="212"/>
      <c r="AF23" s="212"/>
      <c r="AG23" s="212" t="s">
        <v>119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50">
        <v>12</v>
      </c>
      <c r="B24" s="251" t="s">
        <v>142</v>
      </c>
      <c r="C24" s="261" t="s">
        <v>143</v>
      </c>
      <c r="D24" s="252" t="s">
        <v>129</v>
      </c>
      <c r="E24" s="253">
        <v>16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116</v>
      </c>
      <c r="T24" s="233" t="s">
        <v>116</v>
      </c>
      <c r="U24" s="233">
        <v>0.13900000000000001</v>
      </c>
      <c r="V24" s="233">
        <f>ROUND(E24*U24,2)</f>
        <v>2.2200000000000002</v>
      </c>
      <c r="W24" s="233"/>
      <c r="X24" s="233" t="s">
        <v>117</v>
      </c>
      <c r="Y24" s="233" t="s">
        <v>118</v>
      </c>
      <c r="Z24" s="212"/>
      <c r="AA24" s="212"/>
      <c r="AB24" s="212"/>
      <c r="AC24" s="212"/>
      <c r="AD24" s="212"/>
      <c r="AE24" s="212"/>
      <c r="AF24" s="212"/>
      <c r="AG24" s="212" t="s">
        <v>119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33.75" outlineLevel="1" x14ac:dyDescent="0.2">
      <c r="A25" s="250">
        <v>13</v>
      </c>
      <c r="B25" s="251" t="s">
        <v>144</v>
      </c>
      <c r="C25" s="261" t="s">
        <v>145</v>
      </c>
      <c r="D25" s="252" t="s">
        <v>129</v>
      </c>
      <c r="E25" s="253">
        <v>20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146</v>
      </c>
      <c r="T25" s="233" t="s">
        <v>147</v>
      </c>
      <c r="U25" s="233">
        <v>0</v>
      </c>
      <c r="V25" s="233">
        <f>ROUND(E25*U25,2)</f>
        <v>0</v>
      </c>
      <c r="W25" s="233"/>
      <c r="X25" s="233" t="s">
        <v>117</v>
      </c>
      <c r="Y25" s="233" t="s">
        <v>118</v>
      </c>
      <c r="Z25" s="212"/>
      <c r="AA25" s="212"/>
      <c r="AB25" s="212"/>
      <c r="AC25" s="212"/>
      <c r="AD25" s="212"/>
      <c r="AE25" s="212"/>
      <c r="AF25" s="212"/>
      <c r="AG25" s="212" t="s">
        <v>119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50">
        <v>14</v>
      </c>
      <c r="B26" s="251" t="s">
        <v>148</v>
      </c>
      <c r="C26" s="261" t="s">
        <v>149</v>
      </c>
      <c r="D26" s="252" t="s">
        <v>129</v>
      </c>
      <c r="E26" s="253">
        <v>30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6.9999999999999994E-5</v>
      </c>
      <c r="O26" s="232">
        <f>ROUND(E26*N26,2)</f>
        <v>0</v>
      </c>
      <c r="P26" s="232">
        <v>0</v>
      </c>
      <c r="Q26" s="232">
        <f>ROUND(E26*P26,2)</f>
        <v>0</v>
      </c>
      <c r="R26" s="233" t="s">
        <v>150</v>
      </c>
      <c r="S26" s="233" t="s">
        <v>116</v>
      </c>
      <c r="T26" s="233" t="s">
        <v>116</v>
      </c>
      <c r="U26" s="233">
        <v>0</v>
      </c>
      <c r="V26" s="233">
        <f>ROUND(E26*U26,2)</f>
        <v>0</v>
      </c>
      <c r="W26" s="233"/>
      <c r="X26" s="233" t="s">
        <v>151</v>
      </c>
      <c r="Y26" s="233" t="s">
        <v>118</v>
      </c>
      <c r="Z26" s="212"/>
      <c r="AA26" s="212"/>
      <c r="AB26" s="212"/>
      <c r="AC26" s="212"/>
      <c r="AD26" s="212"/>
      <c r="AE26" s="212"/>
      <c r="AF26" s="212"/>
      <c r="AG26" s="212" t="s">
        <v>152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50">
        <v>15</v>
      </c>
      <c r="B27" s="251" t="s">
        <v>153</v>
      </c>
      <c r="C27" s="261" t="s">
        <v>154</v>
      </c>
      <c r="D27" s="252" t="s">
        <v>129</v>
      </c>
      <c r="E27" s="253">
        <v>22</v>
      </c>
      <c r="F27" s="254"/>
      <c r="G27" s="255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3.1E-4</v>
      </c>
      <c r="O27" s="232">
        <f>ROUND(E27*N27,2)</f>
        <v>0.01</v>
      </c>
      <c r="P27" s="232">
        <v>0</v>
      </c>
      <c r="Q27" s="232">
        <f>ROUND(E27*P27,2)</f>
        <v>0</v>
      </c>
      <c r="R27" s="233" t="s">
        <v>150</v>
      </c>
      <c r="S27" s="233" t="s">
        <v>116</v>
      </c>
      <c r="T27" s="233" t="s">
        <v>116</v>
      </c>
      <c r="U27" s="233">
        <v>0</v>
      </c>
      <c r="V27" s="233">
        <f>ROUND(E27*U27,2)</f>
        <v>0</v>
      </c>
      <c r="W27" s="233"/>
      <c r="X27" s="233" t="s">
        <v>151</v>
      </c>
      <c r="Y27" s="233" t="s">
        <v>118</v>
      </c>
      <c r="Z27" s="212"/>
      <c r="AA27" s="212"/>
      <c r="AB27" s="212"/>
      <c r="AC27" s="212"/>
      <c r="AD27" s="212"/>
      <c r="AE27" s="212"/>
      <c r="AF27" s="212"/>
      <c r="AG27" s="212" t="s">
        <v>152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50">
        <v>16</v>
      </c>
      <c r="B28" s="251" t="s">
        <v>155</v>
      </c>
      <c r="C28" s="261" t="s">
        <v>156</v>
      </c>
      <c r="D28" s="252" t="s">
        <v>129</v>
      </c>
      <c r="E28" s="253">
        <v>6</v>
      </c>
      <c r="F28" s="254"/>
      <c r="G28" s="255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3.8999999999999999E-4</v>
      </c>
      <c r="O28" s="232">
        <f>ROUND(E28*N28,2)</f>
        <v>0</v>
      </c>
      <c r="P28" s="232">
        <v>0</v>
      </c>
      <c r="Q28" s="232">
        <f>ROUND(E28*P28,2)</f>
        <v>0</v>
      </c>
      <c r="R28" s="233" t="s">
        <v>150</v>
      </c>
      <c r="S28" s="233" t="s">
        <v>116</v>
      </c>
      <c r="T28" s="233" t="s">
        <v>116</v>
      </c>
      <c r="U28" s="233">
        <v>0</v>
      </c>
      <c r="V28" s="233">
        <f>ROUND(E28*U28,2)</f>
        <v>0</v>
      </c>
      <c r="W28" s="233"/>
      <c r="X28" s="233" t="s">
        <v>151</v>
      </c>
      <c r="Y28" s="233" t="s">
        <v>118</v>
      </c>
      <c r="Z28" s="212"/>
      <c r="AA28" s="212"/>
      <c r="AB28" s="212"/>
      <c r="AC28" s="212"/>
      <c r="AD28" s="212"/>
      <c r="AE28" s="212"/>
      <c r="AF28" s="212"/>
      <c r="AG28" s="212" t="s">
        <v>152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4">
        <v>17</v>
      </c>
      <c r="B29" s="245" t="s">
        <v>157</v>
      </c>
      <c r="C29" s="262" t="s">
        <v>158</v>
      </c>
      <c r="D29" s="246" t="s">
        <v>129</v>
      </c>
      <c r="E29" s="247">
        <v>10</v>
      </c>
      <c r="F29" s="248"/>
      <c r="G29" s="249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2">
        <v>8.0000000000000004E-4</v>
      </c>
      <c r="O29" s="232">
        <f>ROUND(E29*N29,2)</f>
        <v>0.01</v>
      </c>
      <c r="P29" s="232">
        <v>0</v>
      </c>
      <c r="Q29" s="232">
        <f>ROUND(E29*P29,2)</f>
        <v>0</v>
      </c>
      <c r="R29" s="233" t="s">
        <v>150</v>
      </c>
      <c r="S29" s="233" t="s">
        <v>116</v>
      </c>
      <c r="T29" s="233" t="s">
        <v>116</v>
      </c>
      <c r="U29" s="233">
        <v>0</v>
      </c>
      <c r="V29" s="233">
        <f>ROUND(E29*U29,2)</f>
        <v>0</v>
      </c>
      <c r="W29" s="233"/>
      <c r="X29" s="233" t="s">
        <v>151</v>
      </c>
      <c r="Y29" s="233" t="s">
        <v>118</v>
      </c>
      <c r="Z29" s="212"/>
      <c r="AA29" s="212"/>
      <c r="AB29" s="212"/>
      <c r="AC29" s="212"/>
      <c r="AD29" s="212"/>
      <c r="AE29" s="212"/>
      <c r="AF29" s="212"/>
      <c r="AG29" s="212" t="s">
        <v>152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>
        <v>18</v>
      </c>
      <c r="B30" s="230" t="s">
        <v>159</v>
      </c>
      <c r="C30" s="263" t="s">
        <v>160</v>
      </c>
      <c r="D30" s="231" t="s">
        <v>0</v>
      </c>
      <c r="E30" s="256"/>
      <c r="F30" s="234"/>
      <c r="G30" s="233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116</v>
      </c>
      <c r="T30" s="233" t="s">
        <v>116</v>
      </c>
      <c r="U30" s="233">
        <v>0</v>
      </c>
      <c r="V30" s="233">
        <f>ROUND(E30*U30,2)</f>
        <v>0</v>
      </c>
      <c r="W30" s="233"/>
      <c r="X30" s="233" t="s">
        <v>161</v>
      </c>
      <c r="Y30" s="233" t="s">
        <v>118</v>
      </c>
      <c r="Z30" s="212"/>
      <c r="AA30" s="212"/>
      <c r="AB30" s="212"/>
      <c r="AC30" s="212"/>
      <c r="AD30" s="212"/>
      <c r="AE30" s="212"/>
      <c r="AF30" s="212"/>
      <c r="AG30" s="212" t="s">
        <v>162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37" t="s">
        <v>111</v>
      </c>
      <c r="B31" s="238" t="s">
        <v>72</v>
      </c>
      <c r="C31" s="260" t="s">
        <v>44</v>
      </c>
      <c r="D31" s="239"/>
      <c r="E31" s="240"/>
      <c r="F31" s="241"/>
      <c r="G31" s="242">
        <f>SUMIF(AG32:AG35,"&lt;&gt;NOR",G32:G35)</f>
        <v>0</v>
      </c>
      <c r="H31" s="236"/>
      <c r="I31" s="236">
        <f>SUM(I32:I35)</f>
        <v>0</v>
      </c>
      <c r="J31" s="236"/>
      <c r="K31" s="236">
        <f>SUM(K32:K35)</f>
        <v>0</v>
      </c>
      <c r="L31" s="236"/>
      <c r="M31" s="236">
        <f>SUM(M32:M35)</f>
        <v>0</v>
      </c>
      <c r="N31" s="235"/>
      <c r="O31" s="235">
        <f>SUM(O32:O35)</f>
        <v>0</v>
      </c>
      <c r="P31" s="235"/>
      <c r="Q31" s="235">
        <f>SUM(Q32:Q35)</f>
        <v>0</v>
      </c>
      <c r="R31" s="236"/>
      <c r="S31" s="236"/>
      <c r="T31" s="236"/>
      <c r="U31" s="236"/>
      <c r="V31" s="236">
        <f>SUM(V32:V35)</f>
        <v>0</v>
      </c>
      <c r="W31" s="236"/>
      <c r="X31" s="236"/>
      <c r="Y31" s="236"/>
      <c r="AG31" t="s">
        <v>112</v>
      </c>
    </row>
    <row r="32" spans="1:60" outlineLevel="1" x14ac:dyDescent="0.2">
      <c r="A32" s="250">
        <v>19</v>
      </c>
      <c r="B32" s="251" t="s">
        <v>163</v>
      </c>
      <c r="C32" s="261" t="s">
        <v>164</v>
      </c>
      <c r="D32" s="252" t="s">
        <v>165</v>
      </c>
      <c r="E32" s="253">
        <v>1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146</v>
      </c>
      <c r="T32" s="233" t="s">
        <v>147</v>
      </c>
      <c r="U32" s="233">
        <v>0</v>
      </c>
      <c r="V32" s="233">
        <f>ROUND(E32*U32,2)</f>
        <v>0</v>
      </c>
      <c r="W32" s="233"/>
      <c r="X32" s="233" t="s">
        <v>117</v>
      </c>
      <c r="Y32" s="233" t="s">
        <v>118</v>
      </c>
      <c r="Z32" s="212"/>
      <c r="AA32" s="212"/>
      <c r="AB32" s="212"/>
      <c r="AC32" s="212"/>
      <c r="AD32" s="212"/>
      <c r="AE32" s="212"/>
      <c r="AF32" s="212"/>
      <c r="AG32" s="212" t="s">
        <v>119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50">
        <v>20</v>
      </c>
      <c r="B33" s="251" t="s">
        <v>166</v>
      </c>
      <c r="C33" s="261" t="s">
        <v>167</v>
      </c>
      <c r="D33" s="252" t="s">
        <v>165</v>
      </c>
      <c r="E33" s="253">
        <v>1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146</v>
      </c>
      <c r="T33" s="233" t="s">
        <v>147</v>
      </c>
      <c r="U33" s="233">
        <v>0</v>
      </c>
      <c r="V33" s="233">
        <f>ROUND(E33*U33,2)</f>
        <v>0</v>
      </c>
      <c r="W33" s="233"/>
      <c r="X33" s="233" t="s">
        <v>117</v>
      </c>
      <c r="Y33" s="233" t="s">
        <v>118</v>
      </c>
      <c r="Z33" s="212"/>
      <c r="AA33" s="212"/>
      <c r="AB33" s="212"/>
      <c r="AC33" s="212"/>
      <c r="AD33" s="212"/>
      <c r="AE33" s="212"/>
      <c r="AF33" s="212"/>
      <c r="AG33" s="212" t="s">
        <v>119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0">
        <v>21</v>
      </c>
      <c r="B34" s="251" t="s">
        <v>168</v>
      </c>
      <c r="C34" s="261" t="s">
        <v>169</v>
      </c>
      <c r="D34" s="252" t="s">
        <v>170</v>
      </c>
      <c r="E34" s="253">
        <v>1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3"/>
      <c r="S34" s="233" t="s">
        <v>146</v>
      </c>
      <c r="T34" s="233" t="s">
        <v>147</v>
      </c>
      <c r="U34" s="233">
        <v>0</v>
      </c>
      <c r="V34" s="233">
        <f>ROUND(E34*U34,2)</f>
        <v>0</v>
      </c>
      <c r="W34" s="233"/>
      <c r="X34" s="233" t="s">
        <v>117</v>
      </c>
      <c r="Y34" s="233" t="s">
        <v>118</v>
      </c>
      <c r="Z34" s="212"/>
      <c r="AA34" s="212"/>
      <c r="AB34" s="212"/>
      <c r="AC34" s="212"/>
      <c r="AD34" s="212"/>
      <c r="AE34" s="212"/>
      <c r="AF34" s="212"/>
      <c r="AG34" s="212" t="s">
        <v>119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33.75" outlineLevel="1" x14ac:dyDescent="0.2">
      <c r="A35" s="250">
        <v>22</v>
      </c>
      <c r="B35" s="251" t="s">
        <v>171</v>
      </c>
      <c r="C35" s="261" t="s">
        <v>172</v>
      </c>
      <c r="D35" s="252" t="s">
        <v>173</v>
      </c>
      <c r="E35" s="253">
        <v>35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0</v>
      </c>
      <c r="O35" s="232">
        <f>ROUND(E35*N35,2)</f>
        <v>0</v>
      </c>
      <c r="P35" s="232">
        <v>0</v>
      </c>
      <c r="Q35" s="232">
        <f>ROUND(E35*P35,2)</f>
        <v>0</v>
      </c>
      <c r="R35" s="233"/>
      <c r="S35" s="233" t="s">
        <v>146</v>
      </c>
      <c r="T35" s="233" t="s">
        <v>147</v>
      </c>
      <c r="U35" s="233">
        <v>0</v>
      </c>
      <c r="V35" s="233">
        <f>ROUND(E35*U35,2)</f>
        <v>0</v>
      </c>
      <c r="W35" s="233"/>
      <c r="X35" s="233" t="s">
        <v>117</v>
      </c>
      <c r="Y35" s="233" t="s">
        <v>118</v>
      </c>
      <c r="Z35" s="212"/>
      <c r="AA35" s="212"/>
      <c r="AB35" s="212"/>
      <c r="AC35" s="212"/>
      <c r="AD35" s="212"/>
      <c r="AE35" s="212"/>
      <c r="AF35" s="212"/>
      <c r="AG35" s="212" t="s">
        <v>119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37" t="s">
        <v>111</v>
      </c>
      <c r="B36" s="238" t="s">
        <v>73</v>
      </c>
      <c r="C36" s="260" t="s">
        <v>74</v>
      </c>
      <c r="D36" s="239"/>
      <c r="E36" s="240"/>
      <c r="F36" s="241"/>
      <c r="G36" s="242">
        <f>SUMIF(AG37:AG49,"&lt;&gt;NOR",G37:G49)</f>
        <v>0</v>
      </c>
      <c r="H36" s="236"/>
      <c r="I36" s="236">
        <f>SUM(I37:I49)</f>
        <v>0</v>
      </c>
      <c r="J36" s="236"/>
      <c r="K36" s="236">
        <f>SUM(K37:K49)</f>
        <v>0</v>
      </c>
      <c r="L36" s="236"/>
      <c r="M36" s="236">
        <f>SUM(M37:M49)</f>
        <v>0</v>
      </c>
      <c r="N36" s="235"/>
      <c r="O36" s="235">
        <f>SUM(O37:O49)</f>
        <v>6.0000000000000005E-2</v>
      </c>
      <c r="P36" s="235"/>
      <c r="Q36" s="235">
        <f>SUM(Q37:Q49)</f>
        <v>0.12</v>
      </c>
      <c r="R36" s="236"/>
      <c r="S36" s="236"/>
      <c r="T36" s="236"/>
      <c r="U36" s="236"/>
      <c r="V36" s="236">
        <f>SUM(V37:V49)</f>
        <v>12.63</v>
      </c>
      <c r="W36" s="236"/>
      <c r="X36" s="236"/>
      <c r="Y36" s="236"/>
      <c r="AG36" t="s">
        <v>112</v>
      </c>
    </row>
    <row r="37" spans="1:60" ht="22.5" outlineLevel="1" x14ac:dyDescent="0.2">
      <c r="A37" s="250">
        <v>23</v>
      </c>
      <c r="B37" s="251" t="s">
        <v>174</v>
      </c>
      <c r="C37" s="261" t="s">
        <v>175</v>
      </c>
      <c r="D37" s="252" t="s">
        <v>115</v>
      </c>
      <c r="E37" s="253">
        <v>1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9.5999999999999992E-3</v>
      </c>
      <c r="O37" s="232">
        <f>ROUND(E37*N37,2)</f>
        <v>0.01</v>
      </c>
      <c r="P37" s="232">
        <v>0</v>
      </c>
      <c r="Q37" s="232">
        <f>ROUND(E37*P37,2)</f>
        <v>0</v>
      </c>
      <c r="R37" s="233"/>
      <c r="S37" s="233" t="s">
        <v>116</v>
      </c>
      <c r="T37" s="233" t="s">
        <v>116</v>
      </c>
      <c r="U37" s="233">
        <v>1.35</v>
      </c>
      <c r="V37" s="233">
        <f>ROUND(E37*U37,2)</f>
        <v>1.35</v>
      </c>
      <c r="W37" s="233"/>
      <c r="X37" s="233" t="s">
        <v>117</v>
      </c>
      <c r="Y37" s="233" t="s">
        <v>118</v>
      </c>
      <c r="Z37" s="212"/>
      <c r="AA37" s="212"/>
      <c r="AB37" s="212"/>
      <c r="AC37" s="212"/>
      <c r="AD37" s="212"/>
      <c r="AE37" s="212"/>
      <c r="AF37" s="212"/>
      <c r="AG37" s="212" t="s">
        <v>119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50">
        <v>24</v>
      </c>
      <c r="B38" s="251" t="s">
        <v>176</v>
      </c>
      <c r="C38" s="261" t="s">
        <v>177</v>
      </c>
      <c r="D38" s="252" t="s">
        <v>170</v>
      </c>
      <c r="E38" s="253">
        <v>6</v>
      </c>
      <c r="F38" s="254"/>
      <c r="G38" s="255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1.15E-3</v>
      </c>
      <c r="O38" s="232">
        <f>ROUND(E38*N38,2)</f>
        <v>0.01</v>
      </c>
      <c r="P38" s="232">
        <v>0</v>
      </c>
      <c r="Q38" s="232">
        <f>ROUND(E38*P38,2)</f>
        <v>0</v>
      </c>
      <c r="R38" s="233"/>
      <c r="S38" s="233" t="s">
        <v>116</v>
      </c>
      <c r="T38" s="233" t="s">
        <v>116</v>
      </c>
      <c r="U38" s="233">
        <v>0.114</v>
      </c>
      <c r="V38" s="233">
        <f>ROUND(E38*U38,2)</f>
        <v>0.68</v>
      </c>
      <c r="W38" s="233"/>
      <c r="X38" s="233" t="s">
        <v>117</v>
      </c>
      <c r="Y38" s="233" t="s">
        <v>118</v>
      </c>
      <c r="Z38" s="212"/>
      <c r="AA38" s="212"/>
      <c r="AB38" s="212"/>
      <c r="AC38" s="212"/>
      <c r="AD38" s="212"/>
      <c r="AE38" s="212"/>
      <c r="AF38" s="212"/>
      <c r="AG38" s="212" t="s">
        <v>119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50">
        <v>25</v>
      </c>
      <c r="B39" s="251" t="s">
        <v>178</v>
      </c>
      <c r="C39" s="261" t="s">
        <v>179</v>
      </c>
      <c r="D39" s="252" t="s">
        <v>115</v>
      </c>
      <c r="E39" s="253">
        <v>1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3"/>
      <c r="S39" s="233" t="s">
        <v>116</v>
      </c>
      <c r="T39" s="233" t="s">
        <v>116</v>
      </c>
      <c r="U39" s="233">
        <v>2.0129999999999999</v>
      </c>
      <c r="V39" s="233">
        <f>ROUND(E39*U39,2)</f>
        <v>2.0099999999999998</v>
      </c>
      <c r="W39" s="233"/>
      <c r="X39" s="233" t="s">
        <v>117</v>
      </c>
      <c r="Y39" s="233" t="s">
        <v>118</v>
      </c>
      <c r="Z39" s="212"/>
      <c r="AA39" s="212"/>
      <c r="AB39" s="212"/>
      <c r="AC39" s="212"/>
      <c r="AD39" s="212"/>
      <c r="AE39" s="212"/>
      <c r="AF39" s="212"/>
      <c r="AG39" s="212" t="s">
        <v>119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33.75" outlineLevel="1" x14ac:dyDescent="0.2">
      <c r="A40" s="250">
        <v>26</v>
      </c>
      <c r="B40" s="251" t="s">
        <v>180</v>
      </c>
      <c r="C40" s="261" t="s">
        <v>181</v>
      </c>
      <c r="D40" s="252" t="s">
        <v>115</v>
      </c>
      <c r="E40" s="253">
        <v>1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7.8200000000000006E-3</v>
      </c>
      <c r="O40" s="232">
        <f>ROUND(E40*N40,2)</f>
        <v>0.01</v>
      </c>
      <c r="P40" s="232">
        <v>0</v>
      </c>
      <c r="Q40" s="232">
        <f>ROUND(E40*P40,2)</f>
        <v>0</v>
      </c>
      <c r="R40" s="233"/>
      <c r="S40" s="233" t="s">
        <v>116</v>
      </c>
      <c r="T40" s="233" t="s">
        <v>116</v>
      </c>
      <c r="U40" s="233">
        <v>1.38</v>
      </c>
      <c r="V40" s="233">
        <f>ROUND(E40*U40,2)</f>
        <v>1.38</v>
      </c>
      <c r="W40" s="233"/>
      <c r="X40" s="233" t="s">
        <v>117</v>
      </c>
      <c r="Y40" s="233" t="s">
        <v>118</v>
      </c>
      <c r="Z40" s="212"/>
      <c r="AA40" s="212"/>
      <c r="AB40" s="212"/>
      <c r="AC40" s="212"/>
      <c r="AD40" s="212"/>
      <c r="AE40" s="212"/>
      <c r="AF40" s="212"/>
      <c r="AG40" s="212" t="s">
        <v>119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50">
        <v>27</v>
      </c>
      <c r="B41" s="251" t="s">
        <v>182</v>
      </c>
      <c r="C41" s="261" t="s">
        <v>183</v>
      </c>
      <c r="D41" s="252" t="s">
        <v>115</v>
      </c>
      <c r="E41" s="253">
        <v>4</v>
      </c>
      <c r="F41" s="254"/>
      <c r="G41" s="255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2">
        <v>6.9999999999999994E-5</v>
      </c>
      <c r="O41" s="232">
        <f>ROUND(E41*N41,2)</f>
        <v>0</v>
      </c>
      <c r="P41" s="232">
        <v>2.1000000000000001E-2</v>
      </c>
      <c r="Q41" s="232">
        <f>ROUND(E41*P41,2)</f>
        <v>0.08</v>
      </c>
      <c r="R41" s="233"/>
      <c r="S41" s="233" t="s">
        <v>116</v>
      </c>
      <c r="T41" s="233" t="s">
        <v>116</v>
      </c>
      <c r="U41" s="233">
        <v>0.43</v>
      </c>
      <c r="V41" s="233">
        <f>ROUND(E41*U41,2)</f>
        <v>1.72</v>
      </c>
      <c r="W41" s="233"/>
      <c r="X41" s="233" t="s">
        <v>117</v>
      </c>
      <c r="Y41" s="233" t="s">
        <v>118</v>
      </c>
      <c r="Z41" s="212"/>
      <c r="AA41" s="212"/>
      <c r="AB41" s="212"/>
      <c r="AC41" s="212"/>
      <c r="AD41" s="212"/>
      <c r="AE41" s="212"/>
      <c r="AF41" s="212"/>
      <c r="AG41" s="212" t="s">
        <v>119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0">
        <v>28</v>
      </c>
      <c r="B42" s="251" t="s">
        <v>184</v>
      </c>
      <c r="C42" s="261" t="s">
        <v>185</v>
      </c>
      <c r="D42" s="252" t="s">
        <v>115</v>
      </c>
      <c r="E42" s="253">
        <v>2</v>
      </c>
      <c r="F42" s="254"/>
      <c r="G42" s="255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6.9999999999999994E-5</v>
      </c>
      <c r="O42" s="232">
        <f>ROUND(E42*N42,2)</f>
        <v>0</v>
      </c>
      <c r="P42" s="232">
        <v>2.1999999999999999E-2</v>
      </c>
      <c r="Q42" s="232">
        <f>ROUND(E42*P42,2)</f>
        <v>0.04</v>
      </c>
      <c r="R42" s="233"/>
      <c r="S42" s="233" t="s">
        <v>116</v>
      </c>
      <c r="T42" s="233" t="s">
        <v>116</v>
      </c>
      <c r="U42" s="233">
        <v>0.5</v>
      </c>
      <c r="V42" s="233">
        <f>ROUND(E42*U42,2)</f>
        <v>1</v>
      </c>
      <c r="W42" s="233"/>
      <c r="X42" s="233" t="s">
        <v>117</v>
      </c>
      <c r="Y42" s="233" t="s">
        <v>118</v>
      </c>
      <c r="Z42" s="212"/>
      <c r="AA42" s="212"/>
      <c r="AB42" s="212"/>
      <c r="AC42" s="212"/>
      <c r="AD42" s="212"/>
      <c r="AE42" s="212"/>
      <c r="AF42" s="212"/>
      <c r="AG42" s="212" t="s">
        <v>119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50">
        <v>29</v>
      </c>
      <c r="B43" s="251" t="s">
        <v>186</v>
      </c>
      <c r="C43" s="261" t="s">
        <v>187</v>
      </c>
      <c r="D43" s="252" t="s">
        <v>115</v>
      </c>
      <c r="E43" s="253">
        <v>1</v>
      </c>
      <c r="F43" s="254"/>
      <c r="G43" s="255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2">
        <v>2.4099999999999998E-3</v>
      </c>
      <c r="O43" s="232">
        <f>ROUND(E43*N43,2)</f>
        <v>0</v>
      </c>
      <c r="P43" s="232">
        <v>0</v>
      </c>
      <c r="Q43" s="232">
        <f>ROUND(E43*P43,2)</f>
        <v>0</v>
      </c>
      <c r="R43" s="233"/>
      <c r="S43" s="233" t="s">
        <v>116</v>
      </c>
      <c r="T43" s="233" t="s">
        <v>116</v>
      </c>
      <c r="U43" s="233">
        <v>0.7</v>
      </c>
      <c r="V43" s="233">
        <f>ROUND(E43*U43,2)</f>
        <v>0.7</v>
      </c>
      <c r="W43" s="233"/>
      <c r="X43" s="233" t="s">
        <v>117</v>
      </c>
      <c r="Y43" s="233" t="s">
        <v>118</v>
      </c>
      <c r="Z43" s="212"/>
      <c r="AA43" s="212"/>
      <c r="AB43" s="212"/>
      <c r="AC43" s="212"/>
      <c r="AD43" s="212"/>
      <c r="AE43" s="212"/>
      <c r="AF43" s="212"/>
      <c r="AG43" s="212" t="s">
        <v>119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3.75" outlineLevel="1" x14ac:dyDescent="0.2">
      <c r="A44" s="250">
        <v>30</v>
      </c>
      <c r="B44" s="251" t="s">
        <v>188</v>
      </c>
      <c r="C44" s="261" t="s">
        <v>189</v>
      </c>
      <c r="D44" s="252" t="s">
        <v>115</v>
      </c>
      <c r="E44" s="253">
        <v>4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4.3E-3</v>
      </c>
      <c r="O44" s="232">
        <f>ROUND(E44*N44,2)</f>
        <v>0.02</v>
      </c>
      <c r="P44" s="232">
        <v>0</v>
      </c>
      <c r="Q44" s="232">
        <f>ROUND(E44*P44,2)</f>
        <v>0</v>
      </c>
      <c r="R44" s="233"/>
      <c r="S44" s="233" t="s">
        <v>116</v>
      </c>
      <c r="T44" s="233" t="s">
        <v>116</v>
      </c>
      <c r="U44" s="233">
        <v>0.7</v>
      </c>
      <c r="V44" s="233">
        <f>ROUND(E44*U44,2)</f>
        <v>2.8</v>
      </c>
      <c r="W44" s="233"/>
      <c r="X44" s="233" t="s">
        <v>117</v>
      </c>
      <c r="Y44" s="233" t="s">
        <v>118</v>
      </c>
      <c r="Z44" s="212"/>
      <c r="AA44" s="212"/>
      <c r="AB44" s="212"/>
      <c r="AC44" s="212"/>
      <c r="AD44" s="212"/>
      <c r="AE44" s="212"/>
      <c r="AF44" s="212"/>
      <c r="AG44" s="212" t="s">
        <v>119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3.75" outlineLevel="1" x14ac:dyDescent="0.2">
      <c r="A45" s="250">
        <v>31</v>
      </c>
      <c r="B45" s="251" t="s">
        <v>190</v>
      </c>
      <c r="C45" s="261" t="s">
        <v>191</v>
      </c>
      <c r="D45" s="252" t="s">
        <v>170</v>
      </c>
      <c r="E45" s="253">
        <v>1</v>
      </c>
      <c r="F45" s="254"/>
      <c r="G45" s="255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3"/>
      <c r="S45" s="233" t="s">
        <v>146</v>
      </c>
      <c r="T45" s="233" t="s">
        <v>147</v>
      </c>
      <c r="U45" s="233">
        <v>0</v>
      </c>
      <c r="V45" s="233">
        <f>ROUND(E45*U45,2)</f>
        <v>0</v>
      </c>
      <c r="W45" s="233"/>
      <c r="X45" s="233" t="s">
        <v>117</v>
      </c>
      <c r="Y45" s="233" t="s">
        <v>118</v>
      </c>
      <c r="Z45" s="212"/>
      <c r="AA45" s="212"/>
      <c r="AB45" s="212"/>
      <c r="AC45" s="212"/>
      <c r="AD45" s="212"/>
      <c r="AE45" s="212"/>
      <c r="AF45" s="212"/>
      <c r="AG45" s="212" t="s">
        <v>119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50">
        <v>32</v>
      </c>
      <c r="B46" s="251" t="s">
        <v>192</v>
      </c>
      <c r="C46" s="261" t="s">
        <v>193</v>
      </c>
      <c r="D46" s="252" t="s">
        <v>115</v>
      </c>
      <c r="E46" s="253">
        <v>1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5.11E-3</v>
      </c>
      <c r="O46" s="232">
        <f>ROUND(E46*N46,2)</f>
        <v>0.01</v>
      </c>
      <c r="P46" s="232">
        <v>0</v>
      </c>
      <c r="Q46" s="232">
        <f>ROUND(E46*P46,2)</f>
        <v>0</v>
      </c>
      <c r="R46" s="233" t="s">
        <v>150</v>
      </c>
      <c r="S46" s="233" t="s">
        <v>116</v>
      </c>
      <c r="T46" s="233" t="s">
        <v>116</v>
      </c>
      <c r="U46" s="233">
        <v>0</v>
      </c>
      <c r="V46" s="233">
        <f>ROUND(E46*U46,2)</f>
        <v>0</v>
      </c>
      <c r="W46" s="233"/>
      <c r="X46" s="233" t="s">
        <v>151</v>
      </c>
      <c r="Y46" s="233" t="s">
        <v>118</v>
      </c>
      <c r="Z46" s="212"/>
      <c r="AA46" s="212"/>
      <c r="AB46" s="212"/>
      <c r="AC46" s="212"/>
      <c r="AD46" s="212"/>
      <c r="AE46" s="212"/>
      <c r="AF46" s="212"/>
      <c r="AG46" s="212" t="s">
        <v>152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3.75" outlineLevel="1" x14ac:dyDescent="0.2">
      <c r="A47" s="244">
        <v>33</v>
      </c>
      <c r="B47" s="245" t="s">
        <v>194</v>
      </c>
      <c r="C47" s="262" t="s">
        <v>195</v>
      </c>
      <c r="D47" s="246" t="s">
        <v>170</v>
      </c>
      <c r="E47" s="247">
        <v>1</v>
      </c>
      <c r="F47" s="248"/>
      <c r="G47" s="249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146</v>
      </c>
      <c r="T47" s="233" t="s">
        <v>147</v>
      </c>
      <c r="U47" s="233">
        <v>0</v>
      </c>
      <c r="V47" s="233">
        <f>ROUND(E47*U47,2)</f>
        <v>0</v>
      </c>
      <c r="W47" s="233"/>
      <c r="X47" s="233" t="s">
        <v>151</v>
      </c>
      <c r="Y47" s="233" t="s">
        <v>118</v>
      </c>
      <c r="Z47" s="212"/>
      <c r="AA47" s="212"/>
      <c r="AB47" s="212"/>
      <c r="AC47" s="212"/>
      <c r="AD47" s="212"/>
      <c r="AE47" s="212"/>
      <c r="AF47" s="212"/>
      <c r="AG47" s="212" t="s">
        <v>152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>
        <v>34</v>
      </c>
      <c r="B48" s="230" t="s">
        <v>196</v>
      </c>
      <c r="C48" s="263" t="s">
        <v>197</v>
      </c>
      <c r="D48" s="231" t="s">
        <v>0</v>
      </c>
      <c r="E48" s="256"/>
      <c r="F48" s="234"/>
      <c r="G48" s="233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116</v>
      </c>
      <c r="T48" s="233" t="s">
        <v>116</v>
      </c>
      <c r="U48" s="233">
        <v>0</v>
      </c>
      <c r="V48" s="233">
        <f>ROUND(E48*U48,2)</f>
        <v>0</v>
      </c>
      <c r="W48" s="233"/>
      <c r="X48" s="233" t="s">
        <v>161</v>
      </c>
      <c r="Y48" s="233" t="s">
        <v>118</v>
      </c>
      <c r="Z48" s="212"/>
      <c r="AA48" s="212"/>
      <c r="AB48" s="212"/>
      <c r="AC48" s="212"/>
      <c r="AD48" s="212"/>
      <c r="AE48" s="212"/>
      <c r="AF48" s="212"/>
      <c r="AG48" s="212" t="s">
        <v>162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0">
        <v>35</v>
      </c>
      <c r="B49" s="251" t="s">
        <v>198</v>
      </c>
      <c r="C49" s="261" t="s">
        <v>199</v>
      </c>
      <c r="D49" s="252" t="s">
        <v>200</v>
      </c>
      <c r="E49" s="253">
        <v>0.24067</v>
      </c>
      <c r="F49" s="254"/>
      <c r="G49" s="255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3"/>
      <c r="S49" s="233" t="s">
        <v>116</v>
      </c>
      <c r="T49" s="233" t="s">
        <v>116</v>
      </c>
      <c r="U49" s="233">
        <v>4.093</v>
      </c>
      <c r="V49" s="233">
        <f>ROUND(E49*U49,2)</f>
        <v>0.99</v>
      </c>
      <c r="W49" s="233"/>
      <c r="X49" s="233" t="s">
        <v>201</v>
      </c>
      <c r="Y49" s="233" t="s">
        <v>118</v>
      </c>
      <c r="Z49" s="212"/>
      <c r="AA49" s="212"/>
      <c r="AB49" s="212"/>
      <c r="AC49" s="212"/>
      <c r="AD49" s="212"/>
      <c r="AE49" s="212"/>
      <c r="AF49" s="212"/>
      <c r="AG49" s="212" t="s">
        <v>202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37" t="s">
        <v>111</v>
      </c>
      <c r="B50" s="238" t="s">
        <v>75</v>
      </c>
      <c r="C50" s="260" t="s">
        <v>76</v>
      </c>
      <c r="D50" s="239"/>
      <c r="E50" s="240"/>
      <c r="F50" s="241"/>
      <c r="G50" s="242">
        <f>SUMIF(AG51:AG65,"&lt;&gt;NOR",G51:G65)</f>
        <v>0</v>
      </c>
      <c r="H50" s="236"/>
      <c r="I50" s="236">
        <f>SUM(I51:I65)</f>
        <v>0</v>
      </c>
      <c r="J50" s="236"/>
      <c r="K50" s="236">
        <f>SUM(K51:K65)</f>
        <v>0</v>
      </c>
      <c r="L50" s="236"/>
      <c r="M50" s="236">
        <f>SUM(M51:M65)</f>
        <v>0</v>
      </c>
      <c r="N50" s="235"/>
      <c r="O50" s="235">
        <f>SUM(O51:O65)</f>
        <v>0.22</v>
      </c>
      <c r="P50" s="235"/>
      <c r="Q50" s="235">
        <f>SUM(Q51:Q65)</f>
        <v>0.96</v>
      </c>
      <c r="R50" s="236"/>
      <c r="S50" s="236"/>
      <c r="T50" s="236"/>
      <c r="U50" s="236"/>
      <c r="V50" s="236">
        <f>SUM(V51:V65)</f>
        <v>58.099999999999994</v>
      </c>
      <c r="W50" s="236"/>
      <c r="X50" s="236"/>
      <c r="Y50" s="236"/>
      <c r="AG50" t="s">
        <v>112</v>
      </c>
    </row>
    <row r="51" spans="1:60" outlineLevel="1" x14ac:dyDescent="0.2">
      <c r="A51" s="250">
        <v>36</v>
      </c>
      <c r="B51" s="251" t="s">
        <v>203</v>
      </c>
      <c r="C51" s="261" t="s">
        <v>204</v>
      </c>
      <c r="D51" s="252" t="s">
        <v>129</v>
      </c>
      <c r="E51" s="253">
        <v>6</v>
      </c>
      <c r="F51" s="254"/>
      <c r="G51" s="255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7.7799999999999996E-3</v>
      </c>
      <c r="O51" s="232">
        <f>ROUND(E51*N51,2)</f>
        <v>0.05</v>
      </c>
      <c r="P51" s="232">
        <v>0</v>
      </c>
      <c r="Q51" s="232">
        <f>ROUND(E51*P51,2)</f>
        <v>0</v>
      </c>
      <c r="R51" s="233"/>
      <c r="S51" s="233" t="s">
        <v>116</v>
      </c>
      <c r="T51" s="233" t="s">
        <v>116</v>
      </c>
      <c r="U51" s="233">
        <v>0.7</v>
      </c>
      <c r="V51" s="233">
        <f>ROUND(E51*U51,2)</f>
        <v>4.2</v>
      </c>
      <c r="W51" s="233"/>
      <c r="X51" s="233" t="s">
        <v>117</v>
      </c>
      <c r="Y51" s="233" t="s">
        <v>118</v>
      </c>
      <c r="Z51" s="212"/>
      <c r="AA51" s="212"/>
      <c r="AB51" s="212"/>
      <c r="AC51" s="212"/>
      <c r="AD51" s="212"/>
      <c r="AE51" s="212"/>
      <c r="AF51" s="212"/>
      <c r="AG51" s="212" t="s">
        <v>119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0">
        <v>37</v>
      </c>
      <c r="B52" s="251" t="s">
        <v>205</v>
      </c>
      <c r="C52" s="261" t="s">
        <v>206</v>
      </c>
      <c r="D52" s="252" t="s">
        <v>129</v>
      </c>
      <c r="E52" s="253">
        <v>10</v>
      </c>
      <c r="F52" s="254"/>
      <c r="G52" s="255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8.1700000000000002E-3</v>
      </c>
      <c r="O52" s="232">
        <f>ROUND(E52*N52,2)</f>
        <v>0.08</v>
      </c>
      <c r="P52" s="232">
        <v>0</v>
      </c>
      <c r="Q52" s="232">
        <f>ROUND(E52*P52,2)</f>
        <v>0</v>
      </c>
      <c r="R52" s="233"/>
      <c r="S52" s="233" t="s">
        <v>116</v>
      </c>
      <c r="T52" s="233" t="s">
        <v>116</v>
      </c>
      <c r="U52" s="233">
        <v>0.73499999999999999</v>
      </c>
      <c r="V52" s="233">
        <f>ROUND(E52*U52,2)</f>
        <v>7.35</v>
      </c>
      <c r="W52" s="233"/>
      <c r="X52" s="233" t="s">
        <v>117</v>
      </c>
      <c r="Y52" s="233" t="s">
        <v>118</v>
      </c>
      <c r="Z52" s="212"/>
      <c r="AA52" s="212"/>
      <c r="AB52" s="212"/>
      <c r="AC52" s="212"/>
      <c r="AD52" s="212"/>
      <c r="AE52" s="212"/>
      <c r="AF52" s="212"/>
      <c r="AG52" s="212" t="s">
        <v>119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50">
        <v>38</v>
      </c>
      <c r="B53" s="251" t="s">
        <v>207</v>
      </c>
      <c r="C53" s="261" t="s">
        <v>208</v>
      </c>
      <c r="D53" s="252" t="s">
        <v>129</v>
      </c>
      <c r="E53" s="253">
        <v>108</v>
      </c>
      <c r="F53" s="254"/>
      <c r="G53" s="255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2.0000000000000002E-5</v>
      </c>
      <c r="O53" s="232">
        <f>ROUND(E53*N53,2)</f>
        <v>0</v>
      </c>
      <c r="P53" s="232">
        <v>3.2000000000000002E-3</v>
      </c>
      <c r="Q53" s="232">
        <f>ROUND(E53*P53,2)</f>
        <v>0.35</v>
      </c>
      <c r="R53" s="233"/>
      <c r="S53" s="233" t="s">
        <v>116</v>
      </c>
      <c r="T53" s="233" t="s">
        <v>116</v>
      </c>
      <c r="U53" s="233">
        <v>5.2999999999999999E-2</v>
      </c>
      <c r="V53" s="233">
        <f>ROUND(E53*U53,2)</f>
        <v>5.72</v>
      </c>
      <c r="W53" s="233"/>
      <c r="X53" s="233" t="s">
        <v>117</v>
      </c>
      <c r="Y53" s="233" t="s">
        <v>118</v>
      </c>
      <c r="Z53" s="212"/>
      <c r="AA53" s="212"/>
      <c r="AB53" s="212"/>
      <c r="AC53" s="212"/>
      <c r="AD53" s="212"/>
      <c r="AE53" s="212"/>
      <c r="AF53" s="212"/>
      <c r="AG53" s="212" t="s">
        <v>119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50">
        <v>39</v>
      </c>
      <c r="B54" s="251" t="s">
        <v>209</v>
      </c>
      <c r="C54" s="261" t="s">
        <v>210</v>
      </c>
      <c r="D54" s="252" t="s">
        <v>129</v>
      </c>
      <c r="E54" s="253">
        <v>68</v>
      </c>
      <c r="F54" s="254"/>
      <c r="G54" s="255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5.0000000000000002E-5</v>
      </c>
      <c r="O54" s="232">
        <f>ROUND(E54*N54,2)</f>
        <v>0</v>
      </c>
      <c r="P54" s="232">
        <v>5.3200000000000001E-3</v>
      </c>
      <c r="Q54" s="232">
        <f>ROUND(E54*P54,2)</f>
        <v>0.36</v>
      </c>
      <c r="R54" s="233"/>
      <c r="S54" s="233" t="s">
        <v>116</v>
      </c>
      <c r="T54" s="233" t="s">
        <v>116</v>
      </c>
      <c r="U54" s="233">
        <v>0.10299999999999999</v>
      </c>
      <c r="V54" s="233">
        <f>ROUND(E54*U54,2)</f>
        <v>7</v>
      </c>
      <c r="W54" s="233"/>
      <c r="X54" s="233" t="s">
        <v>117</v>
      </c>
      <c r="Y54" s="233" t="s">
        <v>118</v>
      </c>
      <c r="Z54" s="212"/>
      <c r="AA54" s="212"/>
      <c r="AB54" s="212"/>
      <c r="AC54" s="212"/>
      <c r="AD54" s="212"/>
      <c r="AE54" s="212"/>
      <c r="AF54" s="212"/>
      <c r="AG54" s="212" t="s">
        <v>119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0">
        <v>40</v>
      </c>
      <c r="B55" s="251" t="s">
        <v>211</v>
      </c>
      <c r="C55" s="261" t="s">
        <v>212</v>
      </c>
      <c r="D55" s="252" t="s">
        <v>115</v>
      </c>
      <c r="E55" s="253">
        <v>8</v>
      </c>
      <c r="F55" s="254"/>
      <c r="G55" s="255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4.0000000000000003E-5</v>
      </c>
      <c r="O55" s="232">
        <f>ROUND(E55*N55,2)</f>
        <v>0</v>
      </c>
      <c r="P55" s="232">
        <v>7.0499999999999998E-3</v>
      </c>
      <c r="Q55" s="232">
        <f>ROUND(E55*P55,2)</f>
        <v>0.06</v>
      </c>
      <c r="R55" s="233"/>
      <c r="S55" s="233" t="s">
        <v>116</v>
      </c>
      <c r="T55" s="233" t="s">
        <v>116</v>
      </c>
      <c r="U55" s="233">
        <v>9.2999999999999999E-2</v>
      </c>
      <c r="V55" s="233">
        <f>ROUND(E55*U55,2)</f>
        <v>0.74</v>
      </c>
      <c r="W55" s="233"/>
      <c r="X55" s="233" t="s">
        <v>117</v>
      </c>
      <c r="Y55" s="233" t="s">
        <v>118</v>
      </c>
      <c r="Z55" s="212"/>
      <c r="AA55" s="212"/>
      <c r="AB55" s="212"/>
      <c r="AC55" s="212"/>
      <c r="AD55" s="212"/>
      <c r="AE55" s="212"/>
      <c r="AF55" s="212"/>
      <c r="AG55" s="212" t="s">
        <v>119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50">
        <v>41</v>
      </c>
      <c r="B56" s="251" t="s">
        <v>213</v>
      </c>
      <c r="C56" s="261" t="s">
        <v>214</v>
      </c>
      <c r="D56" s="252" t="s">
        <v>129</v>
      </c>
      <c r="E56" s="253">
        <v>50</v>
      </c>
      <c r="F56" s="254"/>
      <c r="G56" s="255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1.0200000000000001E-3</v>
      </c>
      <c r="O56" s="232">
        <f>ROUND(E56*N56,2)</f>
        <v>0.05</v>
      </c>
      <c r="P56" s="232">
        <v>0</v>
      </c>
      <c r="Q56" s="232">
        <f>ROUND(E56*P56,2)</f>
        <v>0</v>
      </c>
      <c r="R56" s="233"/>
      <c r="S56" s="233" t="s">
        <v>116</v>
      </c>
      <c r="T56" s="233" t="s">
        <v>116</v>
      </c>
      <c r="U56" s="233">
        <v>0.31738</v>
      </c>
      <c r="V56" s="233">
        <f>ROUND(E56*U56,2)</f>
        <v>15.87</v>
      </c>
      <c r="W56" s="233"/>
      <c r="X56" s="233" t="s">
        <v>117</v>
      </c>
      <c r="Y56" s="233" t="s">
        <v>118</v>
      </c>
      <c r="Z56" s="212"/>
      <c r="AA56" s="212"/>
      <c r="AB56" s="212"/>
      <c r="AC56" s="212"/>
      <c r="AD56" s="212"/>
      <c r="AE56" s="212"/>
      <c r="AF56" s="212"/>
      <c r="AG56" s="212" t="s">
        <v>119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50">
        <v>42</v>
      </c>
      <c r="B57" s="251" t="s">
        <v>215</v>
      </c>
      <c r="C57" s="261" t="s">
        <v>216</v>
      </c>
      <c r="D57" s="252" t="s">
        <v>129</v>
      </c>
      <c r="E57" s="253">
        <v>22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1.6000000000000001E-3</v>
      </c>
      <c r="O57" s="232">
        <f>ROUND(E57*N57,2)</f>
        <v>0.04</v>
      </c>
      <c r="P57" s="232">
        <v>0</v>
      </c>
      <c r="Q57" s="232">
        <f>ROUND(E57*P57,2)</f>
        <v>0</v>
      </c>
      <c r="R57" s="233"/>
      <c r="S57" s="233" t="s">
        <v>116</v>
      </c>
      <c r="T57" s="233" t="s">
        <v>116</v>
      </c>
      <c r="U57" s="233">
        <v>0.33332000000000001</v>
      </c>
      <c r="V57" s="233">
        <f>ROUND(E57*U57,2)</f>
        <v>7.33</v>
      </c>
      <c r="W57" s="233"/>
      <c r="X57" s="233" t="s">
        <v>117</v>
      </c>
      <c r="Y57" s="233" t="s">
        <v>118</v>
      </c>
      <c r="Z57" s="212"/>
      <c r="AA57" s="212"/>
      <c r="AB57" s="212"/>
      <c r="AC57" s="212"/>
      <c r="AD57" s="212"/>
      <c r="AE57" s="212"/>
      <c r="AF57" s="212"/>
      <c r="AG57" s="212" t="s">
        <v>119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50">
        <v>43</v>
      </c>
      <c r="B58" s="251" t="s">
        <v>217</v>
      </c>
      <c r="C58" s="261" t="s">
        <v>218</v>
      </c>
      <c r="D58" s="252" t="s">
        <v>115</v>
      </c>
      <c r="E58" s="253">
        <v>4</v>
      </c>
      <c r="F58" s="254"/>
      <c r="G58" s="255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116</v>
      </c>
      <c r="T58" s="233" t="s">
        <v>116</v>
      </c>
      <c r="U58" s="233">
        <v>0.222</v>
      </c>
      <c r="V58" s="233">
        <f>ROUND(E58*U58,2)</f>
        <v>0.89</v>
      </c>
      <c r="W58" s="233"/>
      <c r="X58" s="233" t="s">
        <v>117</v>
      </c>
      <c r="Y58" s="233" t="s">
        <v>118</v>
      </c>
      <c r="Z58" s="212"/>
      <c r="AA58" s="212"/>
      <c r="AB58" s="212"/>
      <c r="AC58" s="212"/>
      <c r="AD58" s="212"/>
      <c r="AE58" s="212"/>
      <c r="AF58" s="212"/>
      <c r="AG58" s="212" t="s">
        <v>119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50">
        <v>44</v>
      </c>
      <c r="B59" s="251" t="s">
        <v>219</v>
      </c>
      <c r="C59" s="261" t="s">
        <v>220</v>
      </c>
      <c r="D59" s="252" t="s">
        <v>115</v>
      </c>
      <c r="E59" s="253">
        <v>88</v>
      </c>
      <c r="F59" s="254"/>
      <c r="G59" s="255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2.0000000000000002E-5</v>
      </c>
      <c r="O59" s="232">
        <f>ROUND(E59*N59,2)</f>
        <v>0</v>
      </c>
      <c r="P59" s="232">
        <v>2.15E-3</v>
      </c>
      <c r="Q59" s="232">
        <f>ROUND(E59*P59,2)</f>
        <v>0.19</v>
      </c>
      <c r="R59" s="233"/>
      <c r="S59" s="233" t="s">
        <v>116</v>
      </c>
      <c r="T59" s="233" t="s">
        <v>116</v>
      </c>
      <c r="U59" s="233">
        <v>0.01</v>
      </c>
      <c r="V59" s="233">
        <f>ROUND(E59*U59,2)</f>
        <v>0.88</v>
      </c>
      <c r="W59" s="233"/>
      <c r="X59" s="233" t="s">
        <v>117</v>
      </c>
      <c r="Y59" s="233" t="s">
        <v>118</v>
      </c>
      <c r="Z59" s="212"/>
      <c r="AA59" s="212"/>
      <c r="AB59" s="212"/>
      <c r="AC59" s="212"/>
      <c r="AD59" s="212"/>
      <c r="AE59" s="212"/>
      <c r="AF59" s="212"/>
      <c r="AG59" s="212" t="s">
        <v>119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50">
        <v>45</v>
      </c>
      <c r="B60" s="251" t="s">
        <v>221</v>
      </c>
      <c r="C60" s="261" t="s">
        <v>222</v>
      </c>
      <c r="D60" s="252" t="s">
        <v>129</v>
      </c>
      <c r="E60" s="253">
        <v>6</v>
      </c>
      <c r="F60" s="254"/>
      <c r="G60" s="255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3"/>
      <c r="S60" s="233" t="s">
        <v>116</v>
      </c>
      <c r="T60" s="233" t="s">
        <v>116</v>
      </c>
      <c r="U60" s="233">
        <v>1.7999999999999999E-2</v>
      </c>
      <c r="V60" s="233">
        <f>ROUND(E60*U60,2)</f>
        <v>0.11</v>
      </c>
      <c r="W60" s="233"/>
      <c r="X60" s="233" t="s">
        <v>117</v>
      </c>
      <c r="Y60" s="233" t="s">
        <v>118</v>
      </c>
      <c r="Z60" s="212"/>
      <c r="AA60" s="212"/>
      <c r="AB60" s="212"/>
      <c r="AC60" s="212"/>
      <c r="AD60" s="212"/>
      <c r="AE60" s="212"/>
      <c r="AF60" s="212"/>
      <c r="AG60" s="212" t="s">
        <v>119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50">
        <v>46</v>
      </c>
      <c r="B61" s="251" t="s">
        <v>223</v>
      </c>
      <c r="C61" s="261" t="s">
        <v>224</v>
      </c>
      <c r="D61" s="252" t="s">
        <v>129</v>
      </c>
      <c r="E61" s="253">
        <v>10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116</v>
      </c>
      <c r="T61" s="233" t="s">
        <v>116</v>
      </c>
      <c r="U61" s="233">
        <v>2.1000000000000001E-2</v>
      </c>
      <c r="V61" s="233">
        <f>ROUND(E61*U61,2)</f>
        <v>0.21</v>
      </c>
      <c r="W61" s="233"/>
      <c r="X61" s="233" t="s">
        <v>117</v>
      </c>
      <c r="Y61" s="233" t="s">
        <v>118</v>
      </c>
      <c r="Z61" s="212"/>
      <c r="AA61" s="212"/>
      <c r="AB61" s="212"/>
      <c r="AC61" s="212"/>
      <c r="AD61" s="212"/>
      <c r="AE61" s="212"/>
      <c r="AF61" s="212"/>
      <c r="AG61" s="212" t="s">
        <v>119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50">
        <v>47</v>
      </c>
      <c r="B62" s="251" t="s">
        <v>225</v>
      </c>
      <c r="C62" s="261" t="s">
        <v>226</v>
      </c>
      <c r="D62" s="252" t="s">
        <v>129</v>
      </c>
      <c r="E62" s="253">
        <v>72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116</v>
      </c>
      <c r="T62" s="233" t="s">
        <v>116</v>
      </c>
      <c r="U62" s="233">
        <v>2.1499999999999998E-2</v>
      </c>
      <c r="V62" s="233">
        <f>ROUND(E62*U62,2)</f>
        <v>1.55</v>
      </c>
      <c r="W62" s="233"/>
      <c r="X62" s="233" t="s">
        <v>117</v>
      </c>
      <c r="Y62" s="233" t="s">
        <v>118</v>
      </c>
      <c r="Z62" s="212"/>
      <c r="AA62" s="212"/>
      <c r="AB62" s="212"/>
      <c r="AC62" s="212"/>
      <c r="AD62" s="212"/>
      <c r="AE62" s="212"/>
      <c r="AF62" s="212"/>
      <c r="AG62" s="212" t="s">
        <v>119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4">
        <v>48</v>
      </c>
      <c r="B63" s="245" t="s">
        <v>227</v>
      </c>
      <c r="C63" s="262" t="s">
        <v>228</v>
      </c>
      <c r="D63" s="246" t="s">
        <v>115</v>
      </c>
      <c r="E63" s="247">
        <v>4</v>
      </c>
      <c r="F63" s="248"/>
      <c r="G63" s="249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5.2999999999999998E-4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116</v>
      </c>
      <c r="T63" s="233" t="s">
        <v>116</v>
      </c>
      <c r="U63" s="233">
        <v>0.23699999999999999</v>
      </c>
      <c r="V63" s="233">
        <f>ROUND(E63*U63,2)</f>
        <v>0.95</v>
      </c>
      <c r="W63" s="233"/>
      <c r="X63" s="233" t="s">
        <v>117</v>
      </c>
      <c r="Y63" s="233" t="s">
        <v>118</v>
      </c>
      <c r="Z63" s="212"/>
      <c r="AA63" s="212"/>
      <c r="AB63" s="212"/>
      <c r="AC63" s="212"/>
      <c r="AD63" s="212"/>
      <c r="AE63" s="212"/>
      <c r="AF63" s="212"/>
      <c r="AG63" s="212" t="s">
        <v>119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>
        <v>49</v>
      </c>
      <c r="B64" s="230" t="s">
        <v>229</v>
      </c>
      <c r="C64" s="263" t="s">
        <v>230</v>
      </c>
      <c r="D64" s="231" t="s">
        <v>0</v>
      </c>
      <c r="E64" s="256"/>
      <c r="F64" s="234"/>
      <c r="G64" s="233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116</v>
      </c>
      <c r="T64" s="233" t="s">
        <v>116</v>
      </c>
      <c r="U64" s="233">
        <v>0</v>
      </c>
      <c r="V64" s="233">
        <f>ROUND(E64*U64,2)</f>
        <v>0</v>
      </c>
      <c r="W64" s="233"/>
      <c r="X64" s="233" t="s">
        <v>161</v>
      </c>
      <c r="Y64" s="233" t="s">
        <v>118</v>
      </c>
      <c r="Z64" s="212"/>
      <c r="AA64" s="212"/>
      <c r="AB64" s="212"/>
      <c r="AC64" s="212"/>
      <c r="AD64" s="212"/>
      <c r="AE64" s="212"/>
      <c r="AF64" s="212"/>
      <c r="AG64" s="212" t="s">
        <v>162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50">
        <v>50</v>
      </c>
      <c r="B65" s="251" t="s">
        <v>231</v>
      </c>
      <c r="C65" s="261" t="s">
        <v>232</v>
      </c>
      <c r="D65" s="252" t="s">
        <v>200</v>
      </c>
      <c r="E65" s="253">
        <v>0.95296000000000003</v>
      </c>
      <c r="F65" s="254"/>
      <c r="G65" s="255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3"/>
      <c r="S65" s="233" t="s">
        <v>116</v>
      </c>
      <c r="T65" s="233" t="s">
        <v>116</v>
      </c>
      <c r="U65" s="233">
        <v>5.5620000000000003</v>
      </c>
      <c r="V65" s="233">
        <f>ROUND(E65*U65,2)</f>
        <v>5.3</v>
      </c>
      <c r="W65" s="233"/>
      <c r="X65" s="233" t="s">
        <v>201</v>
      </c>
      <c r="Y65" s="233" t="s">
        <v>118</v>
      </c>
      <c r="Z65" s="212"/>
      <c r="AA65" s="212"/>
      <c r="AB65" s="212"/>
      <c r="AC65" s="212"/>
      <c r="AD65" s="212"/>
      <c r="AE65" s="212"/>
      <c r="AF65" s="212"/>
      <c r="AG65" s="212" t="s">
        <v>202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37" t="s">
        <v>111</v>
      </c>
      <c r="B66" s="238" t="s">
        <v>77</v>
      </c>
      <c r="C66" s="260" t="s">
        <v>78</v>
      </c>
      <c r="D66" s="239"/>
      <c r="E66" s="240"/>
      <c r="F66" s="241"/>
      <c r="G66" s="242">
        <f>SUMIF(AG67:AG107,"&lt;&gt;NOR",G67:G107)</f>
        <v>0</v>
      </c>
      <c r="H66" s="236"/>
      <c r="I66" s="236">
        <f>SUM(I67:I107)</f>
        <v>0</v>
      </c>
      <c r="J66" s="236"/>
      <c r="K66" s="236">
        <f>SUM(K67:K107)</f>
        <v>0</v>
      </c>
      <c r="L66" s="236"/>
      <c r="M66" s="236">
        <f>SUM(M67:M107)</f>
        <v>0</v>
      </c>
      <c r="N66" s="235"/>
      <c r="O66" s="235">
        <f>SUM(O67:O107)</f>
        <v>0.01</v>
      </c>
      <c r="P66" s="235"/>
      <c r="Q66" s="235">
        <f>SUM(Q67:Q107)</f>
        <v>0.58000000000000007</v>
      </c>
      <c r="R66" s="236"/>
      <c r="S66" s="236"/>
      <c r="T66" s="236"/>
      <c r="U66" s="236"/>
      <c r="V66" s="236">
        <f>SUM(V67:V107)</f>
        <v>48.91</v>
      </c>
      <c r="W66" s="236"/>
      <c r="X66" s="236"/>
      <c r="Y66" s="236"/>
      <c r="AG66" t="s">
        <v>112</v>
      </c>
    </row>
    <row r="67" spans="1:60" outlineLevel="1" x14ac:dyDescent="0.2">
      <c r="A67" s="250">
        <v>51</v>
      </c>
      <c r="B67" s="251" t="s">
        <v>233</v>
      </c>
      <c r="C67" s="261" t="s">
        <v>234</v>
      </c>
      <c r="D67" s="252" t="s">
        <v>115</v>
      </c>
      <c r="E67" s="253">
        <v>1</v>
      </c>
      <c r="F67" s="254"/>
      <c r="G67" s="255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2">
        <v>2.1000000000000001E-4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116</v>
      </c>
      <c r="T67" s="233" t="s">
        <v>116</v>
      </c>
      <c r="U67" s="233">
        <v>0.16500000000000001</v>
      </c>
      <c r="V67" s="233">
        <f>ROUND(E67*U67,2)</f>
        <v>0.17</v>
      </c>
      <c r="W67" s="233"/>
      <c r="X67" s="233" t="s">
        <v>117</v>
      </c>
      <c r="Y67" s="233" t="s">
        <v>118</v>
      </c>
      <c r="Z67" s="212"/>
      <c r="AA67" s="212"/>
      <c r="AB67" s="212"/>
      <c r="AC67" s="212"/>
      <c r="AD67" s="212"/>
      <c r="AE67" s="212"/>
      <c r="AF67" s="212"/>
      <c r="AG67" s="212" t="s">
        <v>119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50">
        <v>52</v>
      </c>
      <c r="B68" s="251" t="s">
        <v>235</v>
      </c>
      <c r="C68" s="261" t="s">
        <v>236</v>
      </c>
      <c r="D68" s="252" t="s">
        <v>115</v>
      </c>
      <c r="E68" s="253">
        <v>25</v>
      </c>
      <c r="F68" s="254"/>
      <c r="G68" s="255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21</v>
      </c>
      <c r="M68" s="233">
        <f>G68*(1+L68/100)</f>
        <v>0</v>
      </c>
      <c r="N68" s="232">
        <v>2.0000000000000002E-5</v>
      </c>
      <c r="O68" s="232">
        <f>ROUND(E68*N68,2)</f>
        <v>0</v>
      </c>
      <c r="P68" s="232">
        <v>1.4E-2</v>
      </c>
      <c r="Q68" s="232">
        <f>ROUND(E68*P68,2)</f>
        <v>0.35</v>
      </c>
      <c r="R68" s="233"/>
      <c r="S68" s="233" t="s">
        <v>116</v>
      </c>
      <c r="T68" s="233" t="s">
        <v>116</v>
      </c>
      <c r="U68" s="233">
        <v>0.52</v>
      </c>
      <c r="V68" s="233">
        <f>ROUND(E68*U68,2)</f>
        <v>13</v>
      </c>
      <c r="W68" s="233"/>
      <c r="X68" s="233" t="s">
        <v>117</v>
      </c>
      <c r="Y68" s="233" t="s">
        <v>118</v>
      </c>
      <c r="Z68" s="212"/>
      <c r="AA68" s="212"/>
      <c r="AB68" s="212"/>
      <c r="AC68" s="212"/>
      <c r="AD68" s="212"/>
      <c r="AE68" s="212"/>
      <c r="AF68" s="212"/>
      <c r="AG68" s="212" t="s">
        <v>119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0">
        <v>53</v>
      </c>
      <c r="B69" s="251" t="s">
        <v>237</v>
      </c>
      <c r="C69" s="261" t="s">
        <v>238</v>
      </c>
      <c r="D69" s="252" t="s">
        <v>115</v>
      </c>
      <c r="E69" s="253">
        <v>18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6.0000000000000002E-5</v>
      </c>
      <c r="O69" s="232">
        <f>ROUND(E69*N69,2)</f>
        <v>0</v>
      </c>
      <c r="P69" s="232">
        <v>4.6899999999999997E-3</v>
      </c>
      <c r="Q69" s="232">
        <f>ROUND(E69*P69,2)</f>
        <v>0.08</v>
      </c>
      <c r="R69" s="233"/>
      <c r="S69" s="233" t="s">
        <v>116</v>
      </c>
      <c r="T69" s="233" t="s">
        <v>116</v>
      </c>
      <c r="U69" s="233">
        <v>4.2000000000000003E-2</v>
      </c>
      <c r="V69" s="233">
        <f>ROUND(E69*U69,2)</f>
        <v>0.76</v>
      </c>
      <c r="W69" s="233"/>
      <c r="X69" s="233" t="s">
        <v>117</v>
      </c>
      <c r="Y69" s="233" t="s">
        <v>118</v>
      </c>
      <c r="Z69" s="212"/>
      <c r="AA69" s="212"/>
      <c r="AB69" s="212"/>
      <c r="AC69" s="212"/>
      <c r="AD69" s="212"/>
      <c r="AE69" s="212"/>
      <c r="AF69" s="212"/>
      <c r="AG69" s="212" t="s">
        <v>119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0">
        <v>54</v>
      </c>
      <c r="B70" s="251" t="s">
        <v>239</v>
      </c>
      <c r="C70" s="261" t="s">
        <v>240</v>
      </c>
      <c r="D70" s="252" t="s">
        <v>115</v>
      </c>
      <c r="E70" s="253">
        <v>14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4.0000000000000003E-5</v>
      </c>
      <c r="O70" s="232">
        <f>ROUND(E70*N70,2)</f>
        <v>0</v>
      </c>
      <c r="P70" s="232">
        <v>4.4999999999999999E-4</v>
      </c>
      <c r="Q70" s="232">
        <f>ROUND(E70*P70,2)</f>
        <v>0.01</v>
      </c>
      <c r="R70" s="233"/>
      <c r="S70" s="233" t="s">
        <v>116</v>
      </c>
      <c r="T70" s="233" t="s">
        <v>116</v>
      </c>
      <c r="U70" s="233">
        <v>5.1999999999999998E-2</v>
      </c>
      <c r="V70" s="233">
        <f>ROUND(E70*U70,2)</f>
        <v>0.73</v>
      </c>
      <c r="W70" s="233"/>
      <c r="X70" s="233" t="s">
        <v>117</v>
      </c>
      <c r="Y70" s="233" t="s">
        <v>118</v>
      </c>
      <c r="Z70" s="212"/>
      <c r="AA70" s="212"/>
      <c r="AB70" s="212"/>
      <c r="AC70" s="212"/>
      <c r="AD70" s="212"/>
      <c r="AE70" s="212"/>
      <c r="AF70" s="212"/>
      <c r="AG70" s="212" t="s">
        <v>119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50">
        <v>55</v>
      </c>
      <c r="B71" s="251" t="s">
        <v>241</v>
      </c>
      <c r="C71" s="261" t="s">
        <v>242</v>
      </c>
      <c r="D71" s="252" t="s">
        <v>115</v>
      </c>
      <c r="E71" s="253">
        <v>45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9.0000000000000006E-5</v>
      </c>
      <c r="O71" s="232">
        <f>ROUND(E71*N71,2)</f>
        <v>0</v>
      </c>
      <c r="P71" s="232">
        <v>1.9E-3</v>
      </c>
      <c r="Q71" s="232">
        <f>ROUND(E71*P71,2)</f>
        <v>0.09</v>
      </c>
      <c r="R71" s="233"/>
      <c r="S71" s="233" t="s">
        <v>116</v>
      </c>
      <c r="T71" s="233" t="s">
        <v>116</v>
      </c>
      <c r="U71" s="233">
        <v>0.104</v>
      </c>
      <c r="V71" s="233">
        <f>ROUND(E71*U71,2)</f>
        <v>4.68</v>
      </c>
      <c r="W71" s="233"/>
      <c r="X71" s="233" t="s">
        <v>117</v>
      </c>
      <c r="Y71" s="233" t="s">
        <v>118</v>
      </c>
      <c r="Z71" s="212"/>
      <c r="AA71" s="212"/>
      <c r="AB71" s="212"/>
      <c r="AC71" s="212"/>
      <c r="AD71" s="212"/>
      <c r="AE71" s="212"/>
      <c r="AF71" s="212"/>
      <c r="AG71" s="212" t="s">
        <v>119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50">
        <v>56</v>
      </c>
      <c r="B72" s="251" t="s">
        <v>243</v>
      </c>
      <c r="C72" s="261" t="s">
        <v>244</v>
      </c>
      <c r="D72" s="252" t="s">
        <v>115</v>
      </c>
      <c r="E72" s="253">
        <v>16</v>
      </c>
      <c r="F72" s="254"/>
      <c r="G72" s="255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1.2999999999999999E-4</v>
      </c>
      <c r="O72" s="232">
        <f>ROUND(E72*N72,2)</f>
        <v>0</v>
      </c>
      <c r="P72" s="232">
        <v>1.1000000000000001E-3</v>
      </c>
      <c r="Q72" s="232">
        <f>ROUND(E72*P72,2)</f>
        <v>0.02</v>
      </c>
      <c r="R72" s="233"/>
      <c r="S72" s="233" t="s">
        <v>116</v>
      </c>
      <c r="T72" s="233" t="s">
        <v>116</v>
      </c>
      <c r="U72" s="233">
        <v>0.22900000000000001</v>
      </c>
      <c r="V72" s="233">
        <f>ROUND(E72*U72,2)</f>
        <v>3.66</v>
      </c>
      <c r="W72" s="233"/>
      <c r="X72" s="233" t="s">
        <v>117</v>
      </c>
      <c r="Y72" s="233" t="s">
        <v>118</v>
      </c>
      <c r="Z72" s="212"/>
      <c r="AA72" s="212"/>
      <c r="AB72" s="212"/>
      <c r="AC72" s="212"/>
      <c r="AD72" s="212"/>
      <c r="AE72" s="212"/>
      <c r="AF72" s="212"/>
      <c r="AG72" s="212" t="s">
        <v>119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50">
        <v>57</v>
      </c>
      <c r="B73" s="251" t="s">
        <v>245</v>
      </c>
      <c r="C73" s="261" t="s">
        <v>246</v>
      </c>
      <c r="D73" s="252" t="s">
        <v>115</v>
      </c>
      <c r="E73" s="253">
        <v>8</v>
      </c>
      <c r="F73" s="254"/>
      <c r="G73" s="255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2">
        <v>8.0000000000000004E-4</v>
      </c>
      <c r="O73" s="232">
        <f>ROUND(E73*N73,2)</f>
        <v>0.01</v>
      </c>
      <c r="P73" s="232">
        <v>0</v>
      </c>
      <c r="Q73" s="232">
        <f>ROUND(E73*P73,2)</f>
        <v>0</v>
      </c>
      <c r="R73" s="233"/>
      <c r="S73" s="233" t="s">
        <v>116</v>
      </c>
      <c r="T73" s="233" t="s">
        <v>116</v>
      </c>
      <c r="U73" s="233">
        <v>6.2E-2</v>
      </c>
      <c r="V73" s="233">
        <f>ROUND(E73*U73,2)</f>
        <v>0.5</v>
      </c>
      <c r="W73" s="233"/>
      <c r="X73" s="233" t="s">
        <v>117</v>
      </c>
      <c r="Y73" s="233" t="s">
        <v>118</v>
      </c>
      <c r="Z73" s="212"/>
      <c r="AA73" s="212"/>
      <c r="AB73" s="212"/>
      <c r="AC73" s="212"/>
      <c r="AD73" s="212"/>
      <c r="AE73" s="212"/>
      <c r="AF73" s="212"/>
      <c r="AG73" s="212" t="s">
        <v>119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50">
        <v>58</v>
      </c>
      <c r="B74" s="251" t="s">
        <v>247</v>
      </c>
      <c r="C74" s="261" t="s">
        <v>248</v>
      </c>
      <c r="D74" s="252" t="s">
        <v>115</v>
      </c>
      <c r="E74" s="253">
        <v>3</v>
      </c>
      <c r="F74" s="254"/>
      <c r="G74" s="255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2">
        <v>6.4999999999999997E-4</v>
      </c>
      <c r="O74" s="232">
        <f>ROUND(E74*N74,2)</f>
        <v>0</v>
      </c>
      <c r="P74" s="232">
        <v>0</v>
      </c>
      <c r="Q74" s="232">
        <f>ROUND(E74*P74,2)</f>
        <v>0</v>
      </c>
      <c r="R74" s="233"/>
      <c r="S74" s="233" t="s">
        <v>116</v>
      </c>
      <c r="T74" s="233" t="s">
        <v>116</v>
      </c>
      <c r="U74" s="233">
        <v>0.16500000000000001</v>
      </c>
      <c r="V74" s="233">
        <f>ROUND(E74*U74,2)</f>
        <v>0.5</v>
      </c>
      <c r="W74" s="233"/>
      <c r="X74" s="233" t="s">
        <v>117</v>
      </c>
      <c r="Y74" s="233" t="s">
        <v>118</v>
      </c>
      <c r="Z74" s="212"/>
      <c r="AA74" s="212"/>
      <c r="AB74" s="212"/>
      <c r="AC74" s="212"/>
      <c r="AD74" s="212"/>
      <c r="AE74" s="212"/>
      <c r="AF74" s="212"/>
      <c r="AG74" s="212" t="s">
        <v>119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0">
        <v>59</v>
      </c>
      <c r="B75" s="251" t="s">
        <v>249</v>
      </c>
      <c r="C75" s="261" t="s">
        <v>250</v>
      </c>
      <c r="D75" s="252" t="s">
        <v>115</v>
      </c>
      <c r="E75" s="253">
        <v>4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6.4999999999999997E-4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116</v>
      </c>
      <c r="T75" s="233" t="s">
        <v>116</v>
      </c>
      <c r="U75" s="233">
        <v>0.20699999999999999</v>
      </c>
      <c r="V75" s="233">
        <f>ROUND(E75*U75,2)</f>
        <v>0.83</v>
      </c>
      <c r="W75" s="233"/>
      <c r="X75" s="233" t="s">
        <v>117</v>
      </c>
      <c r="Y75" s="233" t="s">
        <v>118</v>
      </c>
      <c r="Z75" s="212"/>
      <c r="AA75" s="212"/>
      <c r="AB75" s="212"/>
      <c r="AC75" s="212"/>
      <c r="AD75" s="212"/>
      <c r="AE75" s="212"/>
      <c r="AF75" s="212"/>
      <c r="AG75" s="212" t="s">
        <v>119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0">
        <v>60</v>
      </c>
      <c r="B76" s="251" t="s">
        <v>251</v>
      </c>
      <c r="C76" s="261" t="s">
        <v>252</v>
      </c>
      <c r="D76" s="252" t="s">
        <v>115</v>
      </c>
      <c r="E76" s="253">
        <v>2</v>
      </c>
      <c r="F76" s="254"/>
      <c r="G76" s="255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8.5999999999999998E-4</v>
      </c>
      <c r="O76" s="232">
        <f>ROUND(E76*N76,2)</f>
        <v>0</v>
      </c>
      <c r="P76" s="232">
        <v>0</v>
      </c>
      <c r="Q76" s="232">
        <f>ROUND(E76*P76,2)</f>
        <v>0</v>
      </c>
      <c r="R76" s="233"/>
      <c r="S76" s="233" t="s">
        <v>116</v>
      </c>
      <c r="T76" s="233" t="s">
        <v>116</v>
      </c>
      <c r="U76" s="233">
        <v>0.22700000000000001</v>
      </c>
      <c r="V76" s="233">
        <f>ROUND(E76*U76,2)</f>
        <v>0.45</v>
      </c>
      <c r="W76" s="233"/>
      <c r="X76" s="233" t="s">
        <v>117</v>
      </c>
      <c r="Y76" s="233" t="s">
        <v>118</v>
      </c>
      <c r="Z76" s="212"/>
      <c r="AA76" s="212"/>
      <c r="AB76" s="212"/>
      <c r="AC76" s="212"/>
      <c r="AD76" s="212"/>
      <c r="AE76" s="212"/>
      <c r="AF76" s="212"/>
      <c r="AG76" s="212" t="s">
        <v>119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0">
        <v>61</v>
      </c>
      <c r="B77" s="251" t="s">
        <v>253</v>
      </c>
      <c r="C77" s="261" t="s">
        <v>254</v>
      </c>
      <c r="D77" s="252" t="s">
        <v>115</v>
      </c>
      <c r="E77" s="253">
        <v>2</v>
      </c>
      <c r="F77" s="254"/>
      <c r="G77" s="255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1.89E-3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116</v>
      </c>
      <c r="T77" s="233" t="s">
        <v>116</v>
      </c>
      <c r="U77" s="233">
        <v>0.35099999999999998</v>
      </c>
      <c r="V77" s="233">
        <f>ROUND(E77*U77,2)</f>
        <v>0.7</v>
      </c>
      <c r="W77" s="233"/>
      <c r="X77" s="233" t="s">
        <v>117</v>
      </c>
      <c r="Y77" s="233" t="s">
        <v>118</v>
      </c>
      <c r="Z77" s="212"/>
      <c r="AA77" s="212"/>
      <c r="AB77" s="212"/>
      <c r="AC77" s="212"/>
      <c r="AD77" s="212"/>
      <c r="AE77" s="212"/>
      <c r="AF77" s="212"/>
      <c r="AG77" s="212" t="s">
        <v>119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0">
        <v>62</v>
      </c>
      <c r="B78" s="251" t="s">
        <v>255</v>
      </c>
      <c r="C78" s="261" t="s">
        <v>256</v>
      </c>
      <c r="D78" s="252" t="s">
        <v>115</v>
      </c>
      <c r="E78" s="253">
        <v>1</v>
      </c>
      <c r="F78" s="254"/>
      <c r="G78" s="255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2">
        <v>2.8E-3</v>
      </c>
      <c r="O78" s="232">
        <f>ROUND(E78*N78,2)</f>
        <v>0</v>
      </c>
      <c r="P78" s="232">
        <v>0</v>
      </c>
      <c r="Q78" s="232">
        <f>ROUND(E78*P78,2)</f>
        <v>0</v>
      </c>
      <c r="R78" s="233"/>
      <c r="S78" s="233" t="s">
        <v>116</v>
      </c>
      <c r="T78" s="233" t="s">
        <v>116</v>
      </c>
      <c r="U78" s="233">
        <v>0.42399999999999999</v>
      </c>
      <c r="V78" s="233">
        <f>ROUND(E78*U78,2)</f>
        <v>0.42</v>
      </c>
      <c r="W78" s="233"/>
      <c r="X78" s="233" t="s">
        <v>117</v>
      </c>
      <c r="Y78" s="233" t="s">
        <v>118</v>
      </c>
      <c r="Z78" s="212"/>
      <c r="AA78" s="212"/>
      <c r="AB78" s="212"/>
      <c r="AC78" s="212"/>
      <c r="AD78" s="212"/>
      <c r="AE78" s="212"/>
      <c r="AF78" s="212"/>
      <c r="AG78" s="212" t="s">
        <v>119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0">
        <v>63</v>
      </c>
      <c r="B79" s="251" t="s">
        <v>257</v>
      </c>
      <c r="C79" s="261" t="s">
        <v>258</v>
      </c>
      <c r="D79" s="252" t="s">
        <v>115</v>
      </c>
      <c r="E79" s="253">
        <v>6</v>
      </c>
      <c r="F79" s="254"/>
      <c r="G79" s="255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3.1E-4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116</v>
      </c>
      <c r="T79" s="233" t="s">
        <v>116</v>
      </c>
      <c r="U79" s="233">
        <v>0.20699999999999999</v>
      </c>
      <c r="V79" s="233">
        <f>ROUND(E79*U79,2)</f>
        <v>1.24</v>
      </c>
      <c r="W79" s="233"/>
      <c r="X79" s="233" t="s">
        <v>117</v>
      </c>
      <c r="Y79" s="233" t="s">
        <v>118</v>
      </c>
      <c r="Z79" s="212"/>
      <c r="AA79" s="212"/>
      <c r="AB79" s="212"/>
      <c r="AC79" s="212"/>
      <c r="AD79" s="212"/>
      <c r="AE79" s="212"/>
      <c r="AF79" s="212"/>
      <c r="AG79" s="212" t="s">
        <v>119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0">
        <v>64</v>
      </c>
      <c r="B80" s="251" t="s">
        <v>259</v>
      </c>
      <c r="C80" s="261" t="s">
        <v>260</v>
      </c>
      <c r="D80" s="252" t="s">
        <v>115</v>
      </c>
      <c r="E80" s="253">
        <v>5</v>
      </c>
      <c r="F80" s="254"/>
      <c r="G80" s="255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4.8000000000000001E-4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116</v>
      </c>
      <c r="T80" s="233" t="s">
        <v>116</v>
      </c>
      <c r="U80" s="233">
        <v>0.22700000000000001</v>
      </c>
      <c r="V80" s="233">
        <f>ROUND(E80*U80,2)</f>
        <v>1.1399999999999999</v>
      </c>
      <c r="W80" s="233"/>
      <c r="X80" s="233" t="s">
        <v>117</v>
      </c>
      <c r="Y80" s="233" t="s">
        <v>118</v>
      </c>
      <c r="Z80" s="212"/>
      <c r="AA80" s="212"/>
      <c r="AB80" s="212"/>
      <c r="AC80" s="212"/>
      <c r="AD80" s="212"/>
      <c r="AE80" s="212"/>
      <c r="AF80" s="212"/>
      <c r="AG80" s="212" t="s">
        <v>119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0">
        <v>65</v>
      </c>
      <c r="B81" s="251" t="s">
        <v>261</v>
      </c>
      <c r="C81" s="261" t="s">
        <v>262</v>
      </c>
      <c r="D81" s="252" t="s">
        <v>115</v>
      </c>
      <c r="E81" s="253">
        <v>2</v>
      </c>
      <c r="F81" s="254"/>
      <c r="G81" s="255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1.0399999999999999E-3</v>
      </c>
      <c r="O81" s="232">
        <f>ROUND(E81*N81,2)</f>
        <v>0</v>
      </c>
      <c r="P81" s="232">
        <v>0</v>
      </c>
      <c r="Q81" s="232">
        <f>ROUND(E81*P81,2)</f>
        <v>0</v>
      </c>
      <c r="R81" s="233"/>
      <c r="S81" s="233" t="s">
        <v>116</v>
      </c>
      <c r="T81" s="233" t="s">
        <v>116</v>
      </c>
      <c r="U81" s="233">
        <v>0.35099999999999998</v>
      </c>
      <c r="V81" s="233">
        <f>ROUND(E81*U81,2)</f>
        <v>0.7</v>
      </c>
      <c r="W81" s="233"/>
      <c r="X81" s="233" t="s">
        <v>117</v>
      </c>
      <c r="Y81" s="233" t="s">
        <v>118</v>
      </c>
      <c r="Z81" s="212"/>
      <c r="AA81" s="212"/>
      <c r="AB81" s="212"/>
      <c r="AC81" s="212"/>
      <c r="AD81" s="212"/>
      <c r="AE81" s="212"/>
      <c r="AF81" s="212"/>
      <c r="AG81" s="212" t="s">
        <v>119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0">
        <v>66</v>
      </c>
      <c r="B82" s="251" t="s">
        <v>263</v>
      </c>
      <c r="C82" s="261" t="s">
        <v>264</v>
      </c>
      <c r="D82" s="252" t="s">
        <v>115</v>
      </c>
      <c r="E82" s="253">
        <v>2</v>
      </c>
      <c r="F82" s="254"/>
      <c r="G82" s="255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2.0000000000000001E-4</v>
      </c>
      <c r="O82" s="232">
        <f>ROUND(E82*N82,2)</f>
        <v>0</v>
      </c>
      <c r="P82" s="232">
        <v>0</v>
      </c>
      <c r="Q82" s="232">
        <f>ROUND(E82*P82,2)</f>
        <v>0</v>
      </c>
      <c r="R82" s="233"/>
      <c r="S82" s="233" t="s">
        <v>116</v>
      </c>
      <c r="T82" s="233" t="s">
        <v>116</v>
      </c>
      <c r="U82" s="233">
        <v>0.20699999999999999</v>
      </c>
      <c r="V82" s="233">
        <f>ROUND(E82*U82,2)</f>
        <v>0.41</v>
      </c>
      <c r="W82" s="233"/>
      <c r="X82" s="233" t="s">
        <v>117</v>
      </c>
      <c r="Y82" s="233" t="s">
        <v>118</v>
      </c>
      <c r="Z82" s="212"/>
      <c r="AA82" s="212"/>
      <c r="AB82" s="212"/>
      <c r="AC82" s="212"/>
      <c r="AD82" s="212"/>
      <c r="AE82" s="212"/>
      <c r="AF82" s="212"/>
      <c r="AG82" s="212" t="s">
        <v>119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0">
        <v>67</v>
      </c>
      <c r="B83" s="251" t="s">
        <v>265</v>
      </c>
      <c r="C83" s="261" t="s">
        <v>266</v>
      </c>
      <c r="D83" s="252" t="s">
        <v>115</v>
      </c>
      <c r="E83" s="253">
        <v>2</v>
      </c>
      <c r="F83" s="254"/>
      <c r="G83" s="255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2.7E-4</v>
      </c>
      <c r="O83" s="232">
        <f>ROUND(E83*N83,2)</f>
        <v>0</v>
      </c>
      <c r="P83" s="232">
        <v>0</v>
      </c>
      <c r="Q83" s="232">
        <f>ROUND(E83*P83,2)</f>
        <v>0</v>
      </c>
      <c r="R83" s="233"/>
      <c r="S83" s="233" t="s">
        <v>116</v>
      </c>
      <c r="T83" s="233" t="s">
        <v>116</v>
      </c>
      <c r="U83" s="233">
        <v>0.22700000000000001</v>
      </c>
      <c r="V83" s="233">
        <f>ROUND(E83*U83,2)</f>
        <v>0.45</v>
      </c>
      <c r="W83" s="233"/>
      <c r="X83" s="233" t="s">
        <v>117</v>
      </c>
      <c r="Y83" s="233" t="s">
        <v>118</v>
      </c>
      <c r="Z83" s="212"/>
      <c r="AA83" s="212"/>
      <c r="AB83" s="212"/>
      <c r="AC83" s="212"/>
      <c r="AD83" s="212"/>
      <c r="AE83" s="212"/>
      <c r="AF83" s="212"/>
      <c r="AG83" s="212" t="s">
        <v>119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0">
        <v>68</v>
      </c>
      <c r="B84" s="251" t="s">
        <v>267</v>
      </c>
      <c r="C84" s="261" t="s">
        <v>268</v>
      </c>
      <c r="D84" s="252" t="s">
        <v>115</v>
      </c>
      <c r="E84" s="253">
        <v>2</v>
      </c>
      <c r="F84" s="254"/>
      <c r="G84" s="255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5.8E-4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116</v>
      </c>
      <c r="T84" s="233" t="s">
        <v>116</v>
      </c>
      <c r="U84" s="233">
        <v>0.35099999999999998</v>
      </c>
      <c r="V84" s="233">
        <f>ROUND(E84*U84,2)</f>
        <v>0.7</v>
      </c>
      <c r="W84" s="233"/>
      <c r="X84" s="233" t="s">
        <v>117</v>
      </c>
      <c r="Y84" s="233" t="s">
        <v>118</v>
      </c>
      <c r="Z84" s="212"/>
      <c r="AA84" s="212"/>
      <c r="AB84" s="212"/>
      <c r="AC84" s="212"/>
      <c r="AD84" s="212"/>
      <c r="AE84" s="212"/>
      <c r="AF84" s="212"/>
      <c r="AG84" s="212" t="s">
        <v>119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50">
        <v>69</v>
      </c>
      <c r="B85" s="251" t="s">
        <v>269</v>
      </c>
      <c r="C85" s="261" t="s">
        <v>270</v>
      </c>
      <c r="D85" s="252" t="s">
        <v>115</v>
      </c>
      <c r="E85" s="253">
        <v>9</v>
      </c>
      <c r="F85" s="254"/>
      <c r="G85" s="255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1.8000000000000001E-4</v>
      </c>
      <c r="O85" s="232">
        <f>ROUND(E85*N85,2)</f>
        <v>0</v>
      </c>
      <c r="P85" s="232">
        <v>0</v>
      </c>
      <c r="Q85" s="232">
        <f>ROUND(E85*P85,2)</f>
        <v>0</v>
      </c>
      <c r="R85" s="233"/>
      <c r="S85" s="233" t="s">
        <v>116</v>
      </c>
      <c r="T85" s="233" t="s">
        <v>116</v>
      </c>
      <c r="U85" s="233">
        <v>9.2999999999999999E-2</v>
      </c>
      <c r="V85" s="233">
        <f>ROUND(E85*U85,2)</f>
        <v>0.84</v>
      </c>
      <c r="W85" s="233"/>
      <c r="X85" s="233" t="s">
        <v>117</v>
      </c>
      <c r="Y85" s="233" t="s">
        <v>118</v>
      </c>
      <c r="Z85" s="212"/>
      <c r="AA85" s="212"/>
      <c r="AB85" s="212"/>
      <c r="AC85" s="212"/>
      <c r="AD85" s="212"/>
      <c r="AE85" s="212"/>
      <c r="AF85" s="212"/>
      <c r="AG85" s="212" t="s">
        <v>119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50">
        <v>70</v>
      </c>
      <c r="B86" s="251" t="s">
        <v>271</v>
      </c>
      <c r="C86" s="261" t="s">
        <v>272</v>
      </c>
      <c r="D86" s="252" t="s">
        <v>115</v>
      </c>
      <c r="E86" s="253">
        <v>14</v>
      </c>
      <c r="F86" s="254"/>
      <c r="G86" s="255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2.7E-4</v>
      </c>
      <c r="O86" s="232">
        <f>ROUND(E86*N86,2)</f>
        <v>0</v>
      </c>
      <c r="P86" s="232">
        <v>0</v>
      </c>
      <c r="Q86" s="232">
        <f>ROUND(E86*P86,2)</f>
        <v>0</v>
      </c>
      <c r="R86" s="233"/>
      <c r="S86" s="233" t="s">
        <v>116</v>
      </c>
      <c r="T86" s="233" t="s">
        <v>116</v>
      </c>
      <c r="U86" s="233">
        <v>0.10299999999999999</v>
      </c>
      <c r="V86" s="233">
        <f>ROUND(E86*U86,2)</f>
        <v>1.44</v>
      </c>
      <c r="W86" s="233"/>
      <c r="X86" s="233" t="s">
        <v>117</v>
      </c>
      <c r="Y86" s="233" t="s">
        <v>118</v>
      </c>
      <c r="Z86" s="212"/>
      <c r="AA86" s="212"/>
      <c r="AB86" s="212"/>
      <c r="AC86" s="212"/>
      <c r="AD86" s="212"/>
      <c r="AE86" s="212"/>
      <c r="AF86" s="212"/>
      <c r="AG86" s="212" t="s">
        <v>119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50">
        <v>71</v>
      </c>
      <c r="B87" s="251" t="s">
        <v>273</v>
      </c>
      <c r="C87" s="261" t="s">
        <v>274</v>
      </c>
      <c r="D87" s="252" t="s">
        <v>115</v>
      </c>
      <c r="E87" s="253">
        <v>2</v>
      </c>
      <c r="F87" s="254"/>
      <c r="G87" s="255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2">
        <v>4.0000000000000002E-4</v>
      </c>
      <c r="O87" s="232">
        <f>ROUND(E87*N87,2)</f>
        <v>0</v>
      </c>
      <c r="P87" s="232">
        <v>0</v>
      </c>
      <c r="Q87" s="232">
        <f>ROUND(E87*P87,2)</f>
        <v>0</v>
      </c>
      <c r="R87" s="233"/>
      <c r="S87" s="233" t="s">
        <v>116</v>
      </c>
      <c r="T87" s="233" t="s">
        <v>116</v>
      </c>
      <c r="U87" s="233">
        <v>0.124</v>
      </c>
      <c r="V87" s="233">
        <f>ROUND(E87*U87,2)</f>
        <v>0.25</v>
      </c>
      <c r="W87" s="233"/>
      <c r="X87" s="233" t="s">
        <v>117</v>
      </c>
      <c r="Y87" s="233" t="s">
        <v>118</v>
      </c>
      <c r="Z87" s="212"/>
      <c r="AA87" s="212"/>
      <c r="AB87" s="212"/>
      <c r="AC87" s="212"/>
      <c r="AD87" s="212"/>
      <c r="AE87" s="212"/>
      <c r="AF87" s="212"/>
      <c r="AG87" s="212" t="s">
        <v>119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50">
        <v>72</v>
      </c>
      <c r="B88" s="251" t="s">
        <v>275</v>
      </c>
      <c r="C88" s="261" t="s">
        <v>276</v>
      </c>
      <c r="D88" s="252" t="s">
        <v>115</v>
      </c>
      <c r="E88" s="253">
        <v>2</v>
      </c>
      <c r="F88" s="254"/>
      <c r="G88" s="255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1.0000000000000001E-5</v>
      </c>
      <c r="O88" s="232">
        <f>ROUND(E88*N88,2)</f>
        <v>0</v>
      </c>
      <c r="P88" s="232">
        <v>2.7799999999999999E-3</v>
      </c>
      <c r="Q88" s="232">
        <f>ROUND(E88*P88,2)</f>
        <v>0.01</v>
      </c>
      <c r="R88" s="233"/>
      <c r="S88" s="233" t="s">
        <v>116</v>
      </c>
      <c r="T88" s="233" t="s">
        <v>116</v>
      </c>
      <c r="U88" s="233">
        <v>0.749</v>
      </c>
      <c r="V88" s="233">
        <f>ROUND(E88*U88,2)</f>
        <v>1.5</v>
      </c>
      <c r="W88" s="233"/>
      <c r="X88" s="233" t="s">
        <v>117</v>
      </c>
      <c r="Y88" s="233" t="s">
        <v>118</v>
      </c>
      <c r="Z88" s="212"/>
      <c r="AA88" s="212"/>
      <c r="AB88" s="212"/>
      <c r="AC88" s="212"/>
      <c r="AD88" s="212"/>
      <c r="AE88" s="212"/>
      <c r="AF88" s="212"/>
      <c r="AG88" s="212" t="s">
        <v>119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50">
        <v>73</v>
      </c>
      <c r="B89" s="251" t="s">
        <v>277</v>
      </c>
      <c r="C89" s="261" t="s">
        <v>278</v>
      </c>
      <c r="D89" s="252" t="s">
        <v>115</v>
      </c>
      <c r="E89" s="253">
        <v>1</v>
      </c>
      <c r="F89" s="254"/>
      <c r="G89" s="255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32">
        <v>1.0000000000000001E-5</v>
      </c>
      <c r="O89" s="232">
        <f>ROUND(E89*N89,2)</f>
        <v>0</v>
      </c>
      <c r="P89" s="232">
        <v>3.2799999999999999E-3</v>
      </c>
      <c r="Q89" s="232">
        <f>ROUND(E89*P89,2)</f>
        <v>0</v>
      </c>
      <c r="R89" s="233"/>
      <c r="S89" s="233" t="s">
        <v>116</v>
      </c>
      <c r="T89" s="233" t="s">
        <v>116</v>
      </c>
      <c r="U89" s="233">
        <v>0.82199999999999995</v>
      </c>
      <c r="V89" s="233">
        <f>ROUND(E89*U89,2)</f>
        <v>0.82</v>
      </c>
      <c r="W89" s="233"/>
      <c r="X89" s="233" t="s">
        <v>117</v>
      </c>
      <c r="Y89" s="233" t="s">
        <v>118</v>
      </c>
      <c r="Z89" s="212"/>
      <c r="AA89" s="212"/>
      <c r="AB89" s="212"/>
      <c r="AC89" s="212"/>
      <c r="AD89" s="212"/>
      <c r="AE89" s="212"/>
      <c r="AF89" s="212"/>
      <c r="AG89" s="212" t="s">
        <v>119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50">
        <v>74</v>
      </c>
      <c r="B90" s="251" t="s">
        <v>279</v>
      </c>
      <c r="C90" s="261" t="s">
        <v>280</v>
      </c>
      <c r="D90" s="252" t="s">
        <v>115</v>
      </c>
      <c r="E90" s="253">
        <v>16</v>
      </c>
      <c r="F90" s="254"/>
      <c r="G90" s="255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2">
        <v>1.3999999999999999E-4</v>
      </c>
      <c r="O90" s="232">
        <f>ROUND(E90*N90,2)</f>
        <v>0</v>
      </c>
      <c r="P90" s="232">
        <v>0</v>
      </c>
      <c r="Q90" s="232">
        <f>ROUND(E90*P90,2)</f>
        <v>0</v>
      </c>
      <c r="R90" s="233"/>
      <c r="S90" s="233" t="s">
        <v>116</v>
      </c>
      <c r="T90" s="233" t="s">
        <v>116</v>
      </c>
      <c r="U90" s="233">
        <v>8.2000000000000003E-2</v>
      </c>
      <c r="V90" s="233">
        <f>ROUND(E90*U90,2)</f>
        <v>1.31</v>
      </c>
      <c r="W90" s="233"/>
      <c r="X90" s="233" t="s">
        <v>117</v>
      </c>
      <c r="Y90" s="233" t="s">
        <v>118</v>
      </c>
      <c r="Z90" s="212"/>
      <c r="AA90" s="212"/>
      <c r="AB90" s="212"/>
      <c r="AC90" s="212"/>
      <c r="AD90" s="212"/>
      <c r="AE90" s="212"/>
      <c r="AF90" s="212"/>
      <c r="AG90" s="212" t="s">
        <v>119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50">
        <v>75</v>
      </c>
      <c r="B91" s="251" t="s">
        <v>281</v>
      </c>
      <c r="C91" s="261" t="s">
        <v>282</v>
      </c>
      <c r="D91" s="252" t="s">
        <v>115</v>
      </c>
      <c r="E91" s="253">
        <v>1</v>
      </c>
      <c r="F91" s="254"/>
      <c r="G91" s="255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2">
        <v>2.5000000000000001E-4</v>
      </c>
      <c r="O91" s="232">
        <f>ROUND(E91*N91,2)</f>
        <v>0</v>
      </c>
      <c r="P91" s="232">
        <v>0</v>
      </c>
      <c r="Q91" s="232">
        <f>ROUND(E91*P91,2)</f>
        <v>0</v>
      </c>
      <c r="R91" s="233"/>
      <c r="S91" s="233" t="s">
        <v>116</v>
      </c>
      <c r="T91" s="233" t="s">
        <v>116</v>
      </c>
      <c r="U91" s="233">
        <v>0.20699999999999999</v>
      </c>
      <c r="V91" s="233">
        <f>ROUND(E91*U91,2)</f>
        <v>0.21</v>
      </c>
      <c r="W91" s="233"/>
      <c r="X91" s="233" t="s">
        <v>117</v>
      </c>
      <c r="Y91" s="233" t="s">
        <v>118</v>
      </c>
      <c r="Z91" s="212"/>
      <c r="AA91" s="212"/>
      <c r="AB91" s="212"/>
      <c r="AC91" s="212"/>
      <c r="AD91" s="212"/>
      <c r="AE91" s="212"/>
      <c r="AF91" s="212"/>
      <c r="AG91" s="212" t="s">
        <v>119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50">
        <v>76</v>
      </c>
      <c r="B92" s="251" t="s">
        <v>283</v>
      </c>
      <c r="C92" s="261" t="s">
        <v>284</v>
      </c>
      <c r="D92" s="252" t="s">
        <v>115</v>
      </c>
      <c r="E92" s="253">
        <v>1</v>
      </c>
      <c r="F92" s="254"/>
      <c r="G92" s="255">
        <f>ROUND(E92*F92,2)</f>
        <v>0</v>
      </c>
      <c r="H92" s="234"/>
      <c r="I92" s="233">
        <f>ROUND(E92*H92,2)</f>
        <v>0</v>
      </c>
      <c r="J92" s="234"/>
      <c r="K92" s="233">
        <f>ROUND(E92*J92,2)</f>
        <v>0</v>
      </c>
      <c r="L92" s="233">
        <v>21</v>
      </c>
      <c r="M92" s="233">
        <f>G92*(1+L92/100)</f>
        <v>0</v>
      </c>
      <c r="N92" s="232">
        <v>4.6000000000000001E-4</v>
      </c>
      <c r="O92" s="232">
        <f>ROUND(E92*N92,2)</f>
        <v>0</v>
      </c>
      <c r="P92" s="232">
        <v>0</v>
      </c>
      <c r="Q92" s="232">
        <f>ROUND(E92*P92,2)</f>
        <v>0</v>
      </c>
      <c r="R92" s="233"/>
      <c r="S92" s="233" t="s">
        <v>116</v>
      </c>
      <c r="T92" s="233" t="s">
        <v>116</v>
      </c>
      <c r="U92" s="233">
        <v>0.22700000000000001</v>
      </c>
      <c r="V92" s="233">
        <f>ROUND(E92*U92,2)</f>
        <v>0.23</v>
      </c>
      <c r="W92" s="233"/>
      <c r="X92" s="233" t="s">
        <v>117</v>
      </c>
      <c r="Y92" s="233" t="s">
        <v>118</v>
      </c>
      <c r="Z92" s="212"/>
      <c r="AA92" s="212"/>
      <c r="AB92" s="212"/>
      <c r="AC92" s="212"/>
      <c r="AD92" s="212"/>
      <c r="AE92" s="212"/>
      <c r="AF92" s="212"/>
      <c r="AG92" s="212" t="s">
        <v>119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50">
        <v>77</v>
      </c>
      <c r="B93" s="251" t="s">
        <v>285</v>
      </c>
      <c r="C93" s="261" t="s">
        <v>286</v>
      </c>
      <c r="D93" s="252" t="s">
        <v>115</v>
      </c>
      <c r="E93" s="253">
        <v>1</v>
      </c>
      <c r="F93" s="254"/>
      <c r="G93" s="255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2">
        <v>7.7999999999999999E-4</v>
      </c>
      <c r="O93" s="232">
        <f>ROUND(E93*N93,2)</f>
        <v>0</v>
      </c>
      <c r="P93" s="232">
        <v>0</v>
      </c>
      <c r="Q93" s="232">
        <f>ROUND(E93*P93,2)</f>
        <v>0</v>
      </c>
      <c r="R93" s="233"/>
      <c r="S93" s="233" t="s">
        <v>116</v>
      </c>
      <c r="T93" s="233" t="s">
        <v>116</v>
      </c>
      <c r="U93" s="233">
        <v>0.84499999999999997</v>
      </c>
      <c r="V93" s="233">
        <f>ROUND(E93*U93,2)</f>
        <v>0.85</v>
      </c>
      <c r="W93" s="233"/>
      <c r="X93" s="233" t="s">
        <v>117</v>
      </c>
      <c r="Y93" s="233" t="s">
        <v>118</v>
      </c>
      <c r="Z93" s="212"/>
      <c r="AA93" s="212"/>
      <c r="AB93" s="212"/>
      <c r="AC93" s="212"/>
      <c r="AD93" s="212"/>
      <c r="AE93" s="212"/>
      <c r="AF93" s="212"/>
      <c r="AG93" s="212" t="s">
        <v>119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50">
        <v>78</v>
      </c>
      <c r="B94" s="251" t="s">
        <v>287</v>
      </c>
      <c r="C94" s="261" t="s">
        <v>288</v>
      </c>
      <c r="D94" s="252" t="s">
        <v>115</v>
      </c>
      <c r="E94" s="253">
        <v>1</v>
      </c>
      <c r="F94" s="254"/>
      <c r="G94" s="255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1E-3</v>
      </c>
      <c r="O94" s="232">
        <f>ROUND(E94*N94,2)</f>
        <v>0</v>
      </c>
      <c r="P94" s="232">
        <v>0</v>
      </c>
      <c r="Q94" s="232">
        <f>ROUND(E94*P94,2)</f>
        <v>0</v>
      </c>
      <c r="R94" s="233"/>
      <c r="S94" s="233" t="s">
        <v>116</v>
      </c>
      <c r="T94" s="233" t="s">
        <v>116</v>
      </c>
      <c r="U94" s="233">
        <v>0.84499999999999997</v>
      </c>
      <c r="V94" s="233">
        <f>ROUND(E94*U94,2)</f>
        <v>0.85</v>
      </c>
      <c r="W94" s="233"/>
      <c r="X94" s="233" t="s">
        <v>117</v>
      </c>
      <c r="Y94" s="233" t="s">
        <v>118</v>
      </c>
      <c r="Z94" s="212"/>
      <c r="AA94" s="212"/>
      <c r="AB94" s="212"/>
      <c r="AC94" s="212"/>
      <c r="AD94" s="212"/>
      <c r="AE94" s="212"/>
      <c r="AF94" s="212"/>
      <c r="AG94" s="212" t="s">
        <v>119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50">
        <v>79</v>
      </c>
      <c r="B95" s="251" t="s">
        <v>289</v>
      </c>
      <c r="C95" s="261" t="s">
        <v>290</v>
      </c>
      <c r="D95" s="252" t="s">
        <v>115</v>
      </c>
      <c r="E95" s="253">
        <v>8</v>
      </c>
      <c r="F95" s="254"/>
      <c r="G95" s="255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2">
        <v>1.0000000000000001E-5</v>
      </c>
      <c r="O95" s="232">
        <f>ROUND(E95*N95,2)</f>
        <v>0</v>
      </c>
      <c r="P95" s="232">
        <v>4.0000000000000002E-4</v>
      </c>
      <c r="Q95" s="232">
        <f>ROUND(E95*P95,2)</f>
        <v>0</v>
      </c>
      <c r="R95" s="233"/>
      <c r="S95" s="233" t="s">
        <v>116</v>
      </c>
      <c r="T95" s="233" t="s">
        <v>116</v>
      </c>
      <c r="U95" s="233">
        <v>0.14599999999999999</v>
      </c>
      <c r="V95" s="233">
        <f>ROUND(E95*U95,2)</f>
        <v>1.17</v>
      </c>
      <c r="W95" s="233"/>
      <c r="X95" s="233" t="s">
        <v>117</v>
      </c>
      <c r="Y95" s="233" t="s">
        <v>118</v>
      </c>
      <c r="Z95" s="212"/>
      <c r="AA95" s="212"/>
      <c r="AB95" s="212"/>
      <c r="AC95" s="212"/>
      <c r="AD95" s="212"/>
      <c r="AE95" s="212"/>
      <c r="AF95" s="212"/>
      <c r="AG95" s="212" t="s">
        <v>119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50">
        <v>80</v>
      </c>
      <c r="B96" s="251" t="s">
        <v>291</v>
      </c>
      <c r="C96" s="261" t="s">
        <v>292</v>
      </c>
      <c r="D96" s="252" t="s">
        <v>115</v>
      </c>
      <c r="E96" s="253">
        <v>8</v>
      </c>
      <c r="F96" s="254"/>
      <c r="G96" s="255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21</v>
      </c>
      <c r="M96" s="233">
        <f>G96*(1+L96/100)</f>
        <v>0</v>
      </c>
      <c r="N96" s="232">
        <v>5.9999999999999995E-4</v>
      </c>
      <c r="O96" s="232">
        <f>ROUND(E96*N96,2)</f>
        <v>0</v>
      </c>
      <c r="P96" s="232">
        <v>0</v>
      </c>
      <c r="Q96" s="232">
        <f>ROUND(E96*P96,2)</f>
        <v>0</v>
      </c>
      <c r="R96" s="233"/>
      <c r="S96" s="233" t="s">
        <v>116</v>
      </c>
      <c r="T96" s="233" t="s">
        <v>116</v>
      </c>
      <c r="U96" s="233">
        <v>0.38100000000000001</v>
      </c>
      <c r="V96" s="233">
        <f>ROUND(E96*U96,2)</f>
        <v>3.05</v>
      </c>
      <c r="W96" s="233"/>
      <c r="X96" s="233" t="s">
        <v>117</v>
      </c>
      <c r="Y96" s="233" t="s">
        <v>118</v>
      </c>
      <c r="Z96" s="212"/>
      <c r="AA96" s="212"/>
      <c r="AB96" s="212"/>
      <c r="AC96" s="212"/>
      <c r="AD96" s="212"/>
      <c r="AE96" s="212"/>
      <c r="AF96" s="212"/>
      <c r="AG96" s="212" t="s">
        <v>119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50">
        <v>81</v>
      </c>
      <c r="B97" s="251" t="s">
        <v>293</v>
      </c>
      <c r="C97" s="261" t="s">
        <v>294</v>
      </c>
      <c r="D97" s="252" t="s">
        <v>115</v>
      </c>
      <c r="E97" s="253">
        <v>10</v>
      </c>
      <c r="F97" s="254"/>
      <c r="G97" s="255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2">
        <v>0</v>
      </c>
      <c r="O97" s="232">
        <f>ROUND(E97*N97,2)</f>
        <v>0</v>
      </c>
      <c r="P97" s="232">
        <v>1.91E-3</v>
      </c>
      <c r="Q97" s="232">
        <f>ROUND(E97*P97,2)</f>
        <v>0.02</v>
      </c>
      <c r="R97" s="233"/>
      <c r="S97" s="233" t="s">
        <v>116</v>
      </c>
      <c r="T97" s="233" t="s">
        <v>116</v>
      </c>
      <c r="U97" s="233">
        <v>2.1000000000000001E-2</v>
      </c>
      <c r="V97" s="233">
        <f>ROUND(E97*U97,2)</f>
        <v>0.21</v>
      </c>
      <c r="W97" s="233"/>
      <c r="X97" s="233" t="s">
        <v>117</v>
      </c>
      <c r="Y97" s="233" t="s">
        <v>118</v>
      </c>
      <c r="Z97" s="212"/>
      <c r="AA97" s="212"/>
      <c r="AB97" s="212"/>
      <c r="AC97" s="212"/>
      <c r="AD97" s="212"/>
      <c r="AE97" s="212"/>
      <c r="AF97" s="212"/>
      <c r="AG97" s="212" t="s">
        <v>119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50">
        <v>82</v>
      </c>
      <c r="B98" s="251" t="s">
        <v>295</v>
      </c>
      <c r="C98" s="261" t="s">
        <v>296</v>
      </c>
      <c r="D98" s="252" t="s">
        <v>115</v>
      </c>
      <c r="E98" s="253">
        <v>1</v>
      </c>
      <c r="F98" s="254"/>
      <c r="G98" s="255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2">
        <v>2.97E-3</v>
      </c>
      <c r="O98" s="232">
        <f>ROUND(E98*N98,2)</f>
        <v>0</v>
      </c>
      <c r="P98" s="232">
        <v>0</v>
      </c>
      <c r="Q98" s="232">
        <f>ROUND(E98*P98,2)</f>
        <v>0</v>
      </c>
      <c r="R98" s="233"/>
      <c r="S98" s="233" t="s">
        <v>116</v>
      </c>
      <c r="T98" s="233" t="s">
        <v>116</v>
      </c>
      <c r="U98" s="233">
        <v>0.433</v>
      </c>
      <c r="V98" s="233">
        <f>ROUND(E98*U98,2)</f>
        <v>0.43</v>
      </c>
      <c r="W98" s="233"/>
      <c r="X98" s="233" t="s">
        <v>117</v>
      </c>
      <c r="Y98" s="233" t="s">
        <v>118</v>
      </c>
      <c r="Z98" s="212"/>
      <c r="AA98" s="212"/>
      <c r="AB98" s="212"/>
      <c r="AC98" s="212"/>
      <c r="AD98" s="212"/>
      <c r="AE98" s="212"/>
      <c r="AF98" s="212"/>
      <c r="AG98" s="212" t="s">
        <v>119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50">
        <v>83</v>
      </c>
      <c r="B99" s="251" t="s">
        <v>297</v>
      </c>
      <c r="C99" s="261" t="s">
        <v>298</v>
      </c>
      <c r="D99" s="252" t="s">
        <v>115</v>
      </c>
      <c r="E99" s="253">
        <v>8</v>
      </c>
      <c r="F99" s="254"/>
      <c r="G99" s="255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2">
        <v>2.4000000000000001E-4</v>
      </c>
      <c r="O99" s="232">
        <f>ROUND(E99*N99,2)</f>
        <v>0</v>
      </c>
      <c r="P99" s="232">
        <v>0</v>
      </c>
      <c r="Q99" s="232">
        <f>ROUND(E99*P99,2)</f>
        <v>0</v>
      </c>
      <c r="R99" s="233"/>
      <c r="S99" s="233" t="s">
        <v>116</v>
      </c>
      <c r="T99" s="233" t="s">
        <v>116</v>
      </c>
      <c r="U99" s="233">
        <v>0.27800000000000002</v>
      </c>
      <c r="V99" s="233">
        <f>ROUND(E99*U99,2)</f>
        <v>2.2200000000000002</v>
      </c>
      <c r="W99" s="233"/>
      <c r="X99" s="233" t="s">
        <v>117</v>
      </c>
      <c r="Y99" s="233" t="s">
        <v>118</v>
      </c>
      <c r="Z99" s="212"/>
      <c r="AA99" s="212"/>
      <c r="AB99" s="212"/>
      <c r="AC99" s="212"/>
      <c r="AD99" s="212"/>
      <c r="AE99" s="212"/>
      <c r="AF99" s="212"/>
      <c r="AG99" s="212" t="s">
        <v>119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50">
        <v>84</v>
      </c>
      <c r="B100" s="251" t="s">
        <v>299</v>
      </c>
      <c r="C100" s="261" t="s">
        <v>300</v>
      </c>
      <c r="D100" s="252" t="s">
        <v>115</v>
      </c>
      <c r="E100" s="253">
        <v>1</v>
      </c>
      <c r="F100" s="254"/>
      <c r="G100" s="255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3"/>
      <c r="S100" s="233" t="s">
        <v>146</v>
      </c>
      <c r="T100" s="233" t="s">
        <v>147</v>
      </c>
      <c r="U100" s="233">
        <v>0</v>
      </c>
      <c r="V100" s="233">
        <f>ROUND(E100*U100,2)</f>
        <v>0</v>
      </c>
      <c r="W100" s="233"/>
      <c r="X100" s="233" t="s">
        <v>117</v>
      </c>
      <c r="Y100" s="233" t="s">
        <v>118</v>
      </c>
      <c r="Z100" s="212"/>
      <c r="AA100" s="212"/>
      <c r="AB100" s="212"/>
      <c r="AC100" s="212"/>
      <c r="AD100" s="212"/>
      <c r="AE100" s="212"/>
      <c r="AF100" s="212"/>
      <c r="AG100" s="212" t="s">
        <v>119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50">
        <v>85</v>
      </c>
      <c r="B101" s="251" t="s">
        <v>301</v>
      </c>
      <c r="C101" s="261" t="s">
        <v>302</v>
      </c>
      <c r="D101" s="252" t="s">
        <v>115</v>
      </c>
      <c r="E101" s="253">
        <v>3</v>
      </c>
      <c r="F101" s="254"/>
      <c r="G101" s="255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3"/>
      <c r="S101" s="233" t="s">
        <v>146</v>
      </c>
      <c r="T101" s="233" t="s">
        <v>147</v>
      </c>
      <c r="U101" s="233">
        <v>0</v>
      </c>
      <c r="V101" s="233">
        <f>ROUND(E101*U101,2)</f>
        <v>0</v>
      </c>
      <c r="W101" s="233"/>
      <c r="X101" s="233" t="s">
        <v>117</v>
      </c>
      <c r="Y101" s="233" t="s">
        <v>118</v>
      </c>
      <c r="Z101" s="212"/>
      <c r="AA101" s="212"/>
      <c r="AB101" s="212"/>
      <c r="AC101" s="212"/>
      <c r="AD101" s="212"/>
      <c r="AE101" s="212"/>
      <c r="AF101" s="212"/>
      <c r="AG101" s="212" t="s">
        <v>119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33.75" outlineLevel="1" x14ac:dyDescent="0.2">
      <c r="A102" s="250">
        <v>86</v>
      </c>
      <c r="B102" s="251" t="s">
        <v>303</v>
      </c>
      <c r="C102" s="261" t="s">
        <v>304</v>
      </c>
      <c r="D102" s="252" t="s">
        <v>115</v>
      </c>
      <c r="E102" s="253">
        <v>45</v>
      </c>
      <c r="F102" s="254"/>
      <c r="G102" s="255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3"/>
      <c r="S102" s="233" t="s">
        <v>146</v>
      </c>
      <c r="T102" s="233" t="s">
        <v>147</v>
      </c>
      <c r="U102" s="233">
        <v>0</v>
      </c>
      <c r="V102" s="233">
        <f>ROUND(E102*U102,2)</f>
        <v>0</v>
      </c>
      <c r="W102" s="233"/>
      <c r="X102" s="233" t="s">
        <v>117</v>
      </c>
      <c r="Y102" s="233" t="s">
        <v>118</v>
      </c>
      <c r="Z102" s="212"/>
      <c r="AA102" s="212"/>
      <c r="AB102" s="212"/>
      <c r="AC102" s="212"/>
      <c r="AD102" s="212"/>
      <c r="AE102" s="212"/>
      <c r="AF102" s="212"/>
      <c r="AG102" s="212" t="s">
        <v>119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44">
        <v>87</v>
      </c>
      <c r="B103" s="245" t="s">
        <v>305</v>
      </c>
      <c r="C103" s="262" t="s">
        <v>306</v>
      </c>
      <c r="D103" s="246" t="s">
        <v>170</v>
      </c>
      <c r="E103" s="247">
        <v>12</v>
      </c>
      <c r="F103" s="248"/>
      <c r="G103" s="249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0</v>
      </c>
      <c r="O103" s="232">
        <f>ROUND(E103*N103,2)</f>
        <v>0</v>
      </c>
      <c r="P103" s="232">
        <v>0</v>
      </c>
      <c r="Q103" s="232">
        <f>ROUND(E103*P103,2)</f>
        <v>0</v>
      </c>
      <c r="R103" s="233"/>
      <c r="S103" s="233" t="s">
        <v>146</v>
      </c>
      <c r="T103" s="233" t="s">
        <v>147</v>
      </c>
      <c r="U103" s="233">
        <v>0</v>
      </c>
      <c r="V103" s="233">
        <f>ROUND(E103*U103,2)</f>
        <v>0</v>
      </c>
      <c r="W103" s="233"/>
      <c r="X103" s="233" t="s">
        <v>117</v>
      </c>
      <c r="Y103" s="233" t="s">
        <v>118</v>
      </c>
      <c r="Z103" s="212"/>
      <c r="AA103" s="212"/>
      <c r="AB103" s="212"/>
      <c r="AC103" s="212"/>
      <c r="AD103" s="212"/>
      <c r="AE103" s="212"/>
      <c r="AF103" s="212"/>
      <c r="AG103" s="212" t="s">
        <v>119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2" x14ac:dyDescent="0.2">
      <c r="A104" s="229"/>
      <c r="B104" s="230"/>
      <c r="C104" s="264" t="s">
        <v>307</v>
      </c>
      <c r="D104" s="258"/>
      <c r="E104" s="258"/>
      <c r="F104" s="258"/>
      <c r="G104" s="258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308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57" t="str">
        <f>C104</f>
        <v>Doložit protokolem o měření a nastavení průtoků v souladu s vyhláškou 193/2007 Sb. §7 a výkresovou dokumentací s vyznačením nastavení pozic vyvažovacích ventilů.</v>
      </c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29"/>
      <c r="B105" s="230"/>
      <c r="C105" s="265" t="s">
        <v>309</v>
      </c>
      <c r="D105" s="259"/>
      <c r="E105" s="259"/>
      <c r="F105" s="259"/>
      <c r="G105" s="259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308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>
        <v>88</v>
      </c>
      <c r="B106" s="230" t="s">
        <v>310</v>
      </c>
      <c r="C106" s="263" t="s">
        <v>311</v>
      </c>
      <c r="D106" s="231" t="s">
        <v>0</v>
      </c>
      <c r="E106" s="256"/>
      <c r="F106" s="234"/>
      <c r="G106" s="233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0</v>
      </c>
      <c r="Q106" s="232">
        <f>ROUND(E106*P106,2)</f>
        <v>0</v>
      </c>
      <c r="R106" s="233"/>
      <c r="S106" s="233" t="s">
        <v>116</v>
      </c>
      <c r="T106" s="233" t="s">
        <v>116</v>
      </c>
      <c r="U106" s="233">
        <v>0</v>
      </c>
      <c r="V106" s="233">
        <f>ROUND(E106*U106,2)</f>
        <v>0</v>
      </c>
      <c r="W106" s="233"/>
      <c r="X106" s="233" t="s">
        <v>161</v>
      </c>
      <c r="Y106" s="233" t="s">
        <v>118</v>
      </c>
      <c r="Z106" s="212"/>
      <c r="AA106" s="212"/>
      <c r="AB106" s="212"/>
      <c r="AC106" s="212"/>
      <c r="AD106" s="212"/>
      <c r="AE106" s="212"/>
      <c r="AF106" s="212"/>
      <c r="AG106" s="212" t="s">
        <v>162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50">
        <v>89</v>
      </c>
      <c r="B107" s="251" t="s">
        <v>312</v>
      </c>
      <c r="C107" s="261" t="s">
        <v>313</v>
      </c>
      <c r="D107" s="252" t="s">
        <v>200</v>
      </c>
      <c r="E107" s="253">
        <v>0.57496000000000003</v>
      </c>
      <c r="F107" s="254"/>
      <c r="G107" s="255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3"/>
      <c r="S107" s="233" t="s">
        <v>116</v>
      </c>
      <c r="T107" s="233" t="s">
        <v>116</v>
      </c>
      <c r="U107" s="233">
        <v>4.3390000000000004</v>
      </c>
      <c r="V107" s="233">
        <f>ROUND(E107*U107,2)</f>
        <v>2.4900000000000002</v>
      </c>
      <c r="W107" s="233"/>
      <c r="X107" s="233" t="s">
        <v>201</v>
      </c>
      <c r="Y107" s="233" t="s">
        <v>118</v>
      </c>
      <c r="Z107" s="212"/>
      <c r="AA107" s="212"/>
      <c r="AB107" s="212"/>
      <c r="AC107" s="212"/>
      <c r="AD107" s="212"/>
      <c r="AE107" s="212"/>
      <c r="AF107" s="212"/>
      <c r="AG107" s="212" t="s">
        <v>202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37" t="s">
        <v>111</v>
      </c>
      <c r="B108" s="238" t="s">
        <v>79</v>
      </c>
      <c r="C108" s="260" t="s">
        <v>80</v>
      </c>
      <c r="D108" s="239"/>
      <c r="E108" s="240"/>
      <c r="F108" s="241"/>
      <c r="G108" s="242">
        <f>SUMIF(AG109:AG115,"&lt;&gt;NOR",G109:G115)</f>
        <v>0</v>
      </c>
      <c r="H108" s="236"/>
      <c r="I108" s="236">
        <f>SUM(I109:I115)</f>
        <v>0</v>
      </c>
      <c r="J108" s="236"/>
      <c r="K108" s="236">
        <f>SUM(K109:K115)</f>
        <v>0</v>
      </c>
      <c r="L108" s="236"/>
      <c r="M108" s="236">
        <f>SUM(M109:M115)</f>
        <v>0</v>
      </c>
      <c r="N108" s="235"/>
      <c r="O108" s="235">
        <f>SUM(O109:O115)</f>
        <v>0</v>
      </c>
      <c r="P108" s="235"/>
      <c r="Q108" s="235">
        <f>SUM(Q109:Q115)</f>
        <v>0.28999999999999998</v>
      </c>
      <c r="R108" s="236"/>
      <c r="S108" s="236"/>
      <c r="T108" s="236"/>
      <c r="U108" s="236"/>
      <c r="V108" s="236">
        <f>SUM(V109:V115)</f>
        <v>48.97999999999999</v>
      </c>
      <c r="W108" s="236"/>
      <c r="X108" s="236"/>
      <c r="Y108" s="236"/>
      <c r="AG108" t="s">
        <v>112</v>
      </c>
    </row>
    <row r="109" spans="1:60" outlineLevel="1" x14ac:dyDescent="0.2">
      <c r="A109" s="250">
        <v>90</v>
      </c>
      <c r="B109" s="251" t="s">
        <v>314</v>
      </c>
      <c r="C109" s="261" t="s">
        <v>315</v>
      </c>
      <c r="D109" s="252" t="s">
        <v>126</v>
      </c>
      <c r="E109" s="253">
        <v>156.69999999999999</v>
      </c>
      <c r="F109" s="254"/>
      <c r="G109" s="255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3"/>
      <c r="S109" s="233" t="s">
        <v>116</v>
      </c>
      <c r="T109" s="233" t="s">
        <v>116</v>
      </c>
      <c r="U109" s="233">
        <v>0.13400000000000001</v>
      </c>
      <c r="V109" s="233">
        <f>ROUND(E109*U109,2)</f>
        <v>21</v>
      </c>
      <c r="W109" s="233"/>
      <c r="X109" s="233" t="s">
        <v>117</v>
      </c>
      <c r="Y109" s="233" t="s">
        <v>118</v>
      </c>
      <c r="Z109" s="212"/>
      <c r="AA109" s="212"/>
      <c r="AB109" s="212"/>
      <c r="AC109" s="212"/>
      <c r="AD109" s="212"/>
      <c r="AE109" s="212"/>
      <c r="AF109" s="212"/>
      <c r="AG109" s="212" t="s">
        <v>119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50">
        <v>91</v>
      </c>
      <c r="B110" s="251" t="s">
        <v>316</v>
      </c>
      <c r="C110" s="261" t="s">
        <v>317</v>
      </c>
      <c r="D110" s="252" t="s">
        <v>126</v>
      </c>
      <c r="E110" s="253">
        <v>156.69999999999999</v>
      </c>
      <c r="F110" s="254"/>
      <c r="G110" s="255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3"/>
      <c r="S110" s="233" t="s">
        <v>116</v>
      </c>
      <c r="T110" s="233" t="s">
        <v>116</v>
      </c>
      <c r="U110" s="233">
        <v>3.1E-2</v>
      </c>
      <c r="V110" s="233">
        <f>ROUND(E110*U110,2)</f>
        <v>4.8600000000000003</v>
      </c>
      <c r="W110" s="233"/>
      <c r="X110" s="233" t="s">
        <v>117</v>
      </c>
      <c r="Y110" s="233" t="s">
        <v>118</v>
      </c>
      <c r="Z110" s="212"/>
      <c r="AA110" s="212"/>
      <c r="AB110" s="212"/>
      <c r="AC110" s="212"/>
      <c r="AD110" s="212"/>
      <c r="AE110" s="212"/>
      <c r="AF110" s="212"/>
      <c r="AG110" s="212" t="s">
        <v>119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50">
        <v>92</v>
      </c>
      <c r="B111" s="251" t="s">
        <v>318</v>
      </c>
      <c r="C111" s="261" t="s">
        <v>319</v>
      </c>
      <c r="D111" s="252" t="s">
        <v>115</v>
      </c>
      <c r="E111" s="253">
        <v>45</v>
      </c>
      <c r="F111" s="254"/>
      <c r="G111" s="255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2">
        <v>0</v>
      </c>
      <c r="O111" s="232">
        <f>ROUND(E111*N111,2)</f>
        <v>0</v>
      </c>
      <c r="P111" s="232">
        <v>0</v>
      </c>
      <c r="Q111" s="232">
        <f>ROUND(E111*P111,2)</f>
        <v>0</v>
      </c>
      <c r="R111" s="233"/>
      <c r="S111" s="233" t="s">
        <v>116</v>
      </c>
      <c r="T111" s="233" t="s">
        <v>116</v>
      </c>
      <c r="U111" s="233">
        <v>6.2E-2</v>
      </c>
      <c r="V111" s="233">
        <f>ROUND(E111*U111,2)</f>
        <v>2.79</v>
      </c>
      <c r="W111" s="233"/>
      <c r="X111" s="233" t="s">
        <v>117</v>
      </c>
      <c r="Y111" s="233" t="s">
        <v>118</v>
      </c>
      <c r="Z111" s="212"/>
      <c r="AA111" s="212"/>
      <c r="AB111" s="212"/>
      <c r="AC111" s="212"/>
      <c r="AD111" s="212"/>
      <c r="AE111" s="212"/>
      <c r="AF111" s="212"/>
      <c r="AG111" s="212" t="s">
        <v>119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50">
        <v>93</v>
      </c>
      <c r="B112" s="251" t="s">
        <v>320</v>
      </c>
      <c r="C112" s="261" t="s">
        <v>321</v>
      </c>
      <c r="D112" s="252" t="s">
        <v>126</v>
      </c>
      <c r="E112" s="253">
        <v>156.69999999999999</v>
      </c>
      <c r="F112" s="254"/>
      <c r="G112" s="255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3"/>
      <c r="S112" s="233" t="s">
        <v>116</v>
      </c>
      <c r="T112" s="233" t="s">
        <v>116</v>
      </c>
      <c r="U112" s="233">
        <v>3.1E-2</v>
      </c>
      <c r="V112" s="233">
        <f>ROUND(E112*U112,2)</f>
        <v>4.8600000000000003</v>
      </c>
      <c r="W112" s="233"/>
      <c r="X112" s="233" t="s">
        <v>117</v>
      </c>
      <c r="Y112" s="233" t="s">
        <v>118</v>
      </c>
      <c r="Z112" s="212"/>
      <c r="AA112" s="212"/>
      <c r="AB112" s="212"/>
      <c r="AC112" s="212"/>
      <c r="AD112" s="212"/>
      <c r="AE112" s="212"/>
      <c r="AF112" s="212"/>
      <c r="AG112" s="212" t="s">
        <v>119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50">
        <v>94</v>
      </c>
      <c r="B113" s="251" t="s">
        <v>322</v>
      </c>
      <c r="C113" s="261" t="s">
        <v>323</v>
      </c>
      <c r="D113" s="252" t="s">
        <v>115</v>
      </c>
      <c r="E113" s="253">
        <v>8</v>
      </c>
      <c r="F113" s="254"/>
      <c r="G113" s="255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2">
        <v>0</v>
      </c>
      <c r="O113" s="232">
        <f>ROUND(E113*N113,2)</f>
        <v>0</v>
      </c>
      <c r="P113" s="232">
        <v>3.5999999999999997E-2</v>
      </c>
      <c r="Q113" s="232">
        <f>ROUND(E113*P113,2)</f>
        <v>0.28999999999999998</v>
      </c>
      <c r="R113" s="233"/>
      <c r="S113" s="233" t="s">
        <v>116</v>
      </c>
      <c r="T113" s="233" t="s">
        <v>116</v>
      </c>
      <c r="U113" s="233">
        <v>0.48399999999999999</v>
      </c>
      <c r="V113" s="233">
        <f>ROUND(E113*U113,2)</f>
        <v>3.87</v>
      </c>
      <c r="W113" s="233"/>
      <c r="X113" s="233" t="s">
        <v>117</v>
      </c>
      <c r="Y113" s="233" t="s">
        <v>118</v>
      </c>
      <c r="Z113" s="212"/>
      <c r="AA113" s="212"/>
      <c r="AB113" s="212"/>
      <c r="AC113" s="212"/>
      <c r="AD113" s="212"/>
      <c r="AE113" s="212"/>
      <c r="AF113" s="212"/>
      <c r="AG113" s="212" t="s">
        <v>119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50">
        <v>95</v>
      </c>
      <c r="B114" s="251" t="s">
        <v>324</v>
      </c>
      <c r="C114" s="261" t="s">
        <v>325</v>
      </c>
      <c r="D114" s="252" t="s">
        <v>126</v>
      </c>
      <c r="E114" s="253">
        <v>202.4</v>
      </c>
      <c r="F114" s="254"/>
      <c r="G114" s="255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21</v>
      </c>
      <c r="M114" s="233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3"/>
      <c r="S114" s="233" t="s">
        <v>116</v>
      </c>
      <c r="T114" s="233" t="s">
        <v>116</v>
      </c>
      <c r="U114" s="233">
        <v>5.1999999999999998E-2</v>
      </c>
      <c r="V114" s="233">
        <f>ROUND(E114*U114,2)</f>
        <v>10.52</v>
      </c>
      <c r="W114" s="233"/>
      <c r="X114" s="233" t="s">
        <v>117</v>
      </c>
      <c r="Y114" s="233" t="s">
        <v>118</v>
      </c>
      <c r="Z114" s="212"/>
      <c r="AA114" s="212"/>
      <c r="AB114" s="212"/>
      <c r="AC114" s="212"/>
      <c r="AD114" s="212"/>
      <c r="AE114" s="212"/>
      <c r="AF114" s="212"/>
      <c r="AG114" s="212" t="s">
        <v>119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50">
        <v>96</v>
      </c>
      <c r="B115" s="251" t="s">
        <v>326</v>
      </c>
      <c r="C115" s="261" t="s">
        <v>327</v>
      </c>
      <c r="D115" s="252" t="s">
        <v>200</v>
      </c>
      <c r="E115" s="253">
        <v>0.28799999999999998</v>
      </c>
      <c r="F115" s="254"/>
      <c r="G115" s="255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3"/>
      <c r="S115" s="233" t="s">
        <v>116</v>
      </c>
      <c r="T115" s="233" t="s">
        <v>116</v>
      </c>
      <c r="U115" s="233">
        <v>3.7349999999999999</v>
      </c>
      <c r="V115" s="233">
        <f>ROUND(E115*U115,2)</f>
        <v>1.08</v>
      </c>
      <c r="W115" s="233"/>
      <c r="X115" s="233" t="s">
        <v>201</v>
      </c>
      <c r="Y115" s="233" t="s">
        <v>118</v>
      </c>
      <c r="Z115" s="212"/>
      <c r="AA115" s="212"/>
      <c r="AB115" s="212"/>
      <c r="AC115" s="212"/>
      <c r="AD115" s="212"/>
      <c r="AE115" s="212"/>
      <c r="AF115" s="212"/>
      <c r="AG115" s="212" t="s">
        <v>202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37" t="s">
        <v>111</v>
      </c>
      <c r="B116" s="238" t="s">
        <v>81</v>
      </c>
      <c r="C116" s="260" t="s">
        <v>82</v>
      </c>
      <c r="D116" s="239"/>
      <c r="E116" s="240"/>
      <c r="F116" s="241"/>
      <c r="G116" s="242">
        <f>SUMIF(AG117:AG117,"&lt;&gt;NOR",G117:G117)</f>
        <v>0</v>
      </c>
      <c r="H116" s="236"/>
      <c r="I116" s="236">
        <f>SUM(I117:I117)</f>
        <v>0</v>
      </c>
      <c r="J116" s="236"/>
      <c r="K116" s="236">
        <f>SUM(K117:K117)</f>
        <v>0</v>
      </c>
      <c r="L116" s="236"/>
      <c r="M116" s="236">
        <f>SUM(M117:M117)</f>
        <v>0</v>
      </c>
      <c r="N116" s="235"/>
      <c r="O116" s="235">
        <f>SUM(O117:O117)</f>
        <v>0</v>
      </c>
      <c r="P116" s="235"/>
      <c r="Q116" s="235">
        <f>SUM(Q117:Q117)</f>
        <v>0</v>
      </c>
      <c r="R116" s="236"/>
      <c r="S116" s="236"/>
      <c r="T116" s="236"/>
      <c r="U116" s="236"/>
      <c r="V116" s="236">
        <f>SUM(V117:V117)</f>
        <v>1.86</v>
      </c>
      <c r="W116" s="236"/>
      <c r="X116" s="236"/>
      <c r="Y116" s="236"/>
      <c r="AG116" t="s">
        <v>112</v>
      </c>
    </row>
    <row r="117" spans="1:60" outlineLevel="1" x14ac:dyDescent="0.2">
      <c r="A117" s="250">
        <v>97</v>
      </c>
      <c r="B117" s="251" t="s">
        <v>328</v>
      </c>
      <c r="C117" s="261" t="s">
        <v>329</v>
      </c>
      <c r="D117" s="252" t="s">
        <v>129</v>
      </c>
      <c r="E117" s="253">
        <v>16</v>
      </c>
      <c r="F117" s="254"/>
      <c r="G117" s="255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2">
        <v>9.0000000000000006E-5</v>
      </c>
      <c r="O117" s="232">
        <f>ROUND(E117*N117,2)</f>
        <v>0</v>
      </c>
      <c r="P117" s="232">
        <v>0</v>
      </c>
      <c r="Q117" s="232">
        <f>ROUND(E117*P117,2)</f>
        <v>0</v>
      </c>
      <c r="R117" s="233"/>
      <c r="S117" s="233" t="s">
        <v>116</v>
      </c>
      <c r="T117" s="233" t="s">
        <v>116</v>
      </c>
      <c r="U117" s="233">
        <v>0.11600000000000001</v>
      </c>
      <c r="V117" s="233">
        <f>ROUND(E117*U117,2)</f>
        <v>1.86</v>
      </c>
      <c r="W117" s="233"/>
      <c r="X117" s="233" t="s">
        <v>117</v>
      </c>
      <c r="Y117" s="233" t="s">
        <v>118</v>
      </c>
      <c r="Z117" s="212"/>
      <c r="AA117" s="212"/>
      <c r="AB117" s="212"/>
      <c r="AC117" s="212"/>
      <c r="AD117" s="212"/>
      <c r="AE117" s="212"/>
      <c r="AF117" s="212"/>
      <c r="AG117" s="212" t="s">
        <v>119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x14ac:dyDescent="0.2">
      <c r="A118" s="237" t="s">
        <v>111</v>
      </c>
      <c r="B118" s="238" t="s">
        <v>83</v>
      </c>
      <c r="C118" s="260" t="s">
        <v>30</v>
      </c>
      <c r="D118" s="239"/>
      <c r="E118" s="240"/>
      <c r="F118" s="241"/>
      <c r="G118" s="242">
        <f>SUMIF(AG119:AG121,"&lt;&gt;NOR",G119:G121)</f>
        <v>0</v>
      </c>
      <c r="H118" s="236"/>
      <c r="I118" s="236">
        <f>SUM(I119:I121)</f>
        <v>0</v>
      </c>
      <c r="J118" s="236"/>
      <c r="K118" s="236">
        <f>SUM(K119:K121)</f>
        <v>0</v>
      </c>
      <c r="L118" s="236"/>
      <c r="M118" s="236">
        <f>SUM(M119:M121)</f>
        <v>0</v>
      </c>
      <c r="N118" s="235"/>
      <c r="O118" s="235">
        <f>SUM(O119:O121)</f>
        <v>0</v>
      </c>
      <c r="P118" s="235"/>
      <c r="Q118" s="235">
        <f>SUM(Q119:Q121)</f>
        <v>0</v>
      </c>
      <c r="R118" s="236"/>
      <c r="S118" s="236"/>
      <c r="T118" s="236"/>
      <c r="U118" s="236"/>
      <c r="V118" s="236">
        <f>SUM(V119:V121)</f>
        <v>0</v>
      </c>
      <c r="W118" s="236"/>
      <c r="X118" s="236"/>
      <c r="Y118" s="236"/>
      <c r="AG118" t="s">
        <v>112</v>
      </c>
    </row>
    <row r="119" spans="1:60" ht="22.5" outlineLevel="1" x14ac:dyDescent="0.2">
      <c r="A119" s="250">
        <v>98</v>
      </c>
      <c r="B119" s="251" t="s">
        <v>330</v>
      </c>
      <c r="C119" s="261" t="s">
        <v>331</v>
      </c>
      <c r="D119" s="252" t="s">
        <v>165</v>
      </c>
      <c r="E119" s="253">
        <v>1</v>
      </c>
      <c r="F119" s="254"/>
      <c r="G119" s="255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3"/>
      <c r="S119" s="233" t="s">
        <v>116</v>
      </c>
      <c r="T119" s="233" t="s">
        <v>147</v>
      </c>
      <c r="U119" s="233">
        <v>0</v>
      </c>
      <c r="V119" s="233">
        <f>ROUND(E119*U119,2)</f>
        <v>0</v>
      </c>
      <c r="W119" s="233"/>
      <c r="X119" s="233" t="s">
        <v>332</v>
      </c>
      <c r="Y119" s="233" t="s">
        <v>118</v>
      </c>
      <c r="Z119" s="212"/>
      <c r="AA119" s="212"/>
      <c r="AB119" s="212"/>
      <c r="AC119" s="212"/>
      <c r="AD119" s="212"/>
      <c r="AE119" s="212"/>
      <c r="AF119" s="212"/>
      <c r="AG119" s="212" t="s">
        <v>333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4">
        <v>99</v>
      </c>
      <c r="B120" s="245" t="s">
        <v>334</v>
      </c>
      <c r="C120" s="262" t="s">
        <v>335</v>
      </c>
      <c r="D120" s="246" t="s">
        <v>170</v>
      </c>
      <c r="E120" s="247">
        <v>1</v>
      </c>
      <c r="F120" s="248"/>
      <c r="G120" s="249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2">
        <v>0</v>
      </c>
      <c r="O120" s="232">
        <f>ROUND(E120*N120,2)</f>
        <v>0</v>
      </c>
      <c r="P120" s="232">
        <v>0</v>
      </c>
      <c r="Q120" s="232">
        <f>ROUND(E120*P120,2)</f>
        <v>0</v>
      </c>
      <c r="R120" s="233"/>
      <c r="S120" s="233" t="s">
        <v>116</v>
      </c>
      <c r="T120" s="233" t="s">
        <v>147</v>
      </c>
      <c r="U120" s="233">
        <v>0</v>
      </c>
      <c r="V120" s="233">
        <f>ROUND(E120*U120,2)</f>
        <v>0</v>
      </c>
      <c r="W120" s="233"/>
      <c r="X120" s="233" t="s">
        <v>332</v>
      </c>
      <c r="Y120" s="233" t="s">
        <v>118</v>
      </c>
      <c r="Z120" s="212"/>
      <c r="AA120" s="212"/>
      <c r="AB120" s="212"/>
      <c r="AC120" s="212"/>
      <c r="AD120" s="212"/>
      <c r="AE120" s="212"/>
      <c r="AF120" s="212"/>
      <c r="AG120" s="212" t="s">
        <v>333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2" x14ac:dyDescent="0.2">
      <c r="A121" s="229"/>
      <c r="B121" s="230"/>
      <c r="C121" s="264" t="s">
        <v>336</v>
      </c>
      <c r="D121" s="258"/>
      <c r="E121" s="258"/>
      <c r="F121" s="258"/>
      <c r="G121" s="258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308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57" t="str">
        <f>C121</f>
        <v>Náklady na vyhotovení dokumentace skutečného provedení stavby a její předání objednateli v požadované formě a požadovaném počtu.</v>
      </c>
      <c r="BB121" s="212"/>
      <c r="BC121" s="212"/>
      <c r="BD121" s="212"/>
      <c r="BE121" s="212"/>
      <c r="BF121" s="212"/>
      <c r="BG121" s="212"/>
      <c r="BH121" s="212"/>
    </row>
    <row r="122" spans="1:60" x14ac:dyDescent="0.2">
      <c r="A122" s="3"/>
      <c r="B122" s="4"/>
      <c r="C122" s="266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v>12</v>
      </c>
      <c r="AF122">
        <v>21</v>
      </c>
      <c r="AG122" t="s">
        <v>97</v>
      </c>
    </row>
    <row r="123" spans="1:60" x14ac:dyDescent="0.2">
      <c r="A123" s="215"/>
      <c r="B123" s="216" t="s">
        <v>31</v>
      </c>
      <c r="C123" s="267"/>
      <c r="D123" s="217"/>
      <c r="E123" s="218"/>
      <c r="F123" s="218"/>
      <c r="G123" s="243">
        <f>G8+G11+G13+G15+G20+G31+G36+G50+G66+G108+G116+G118</f>
        <v>0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AE123">
        <f>SUMIF(L7:L121,AE122,G7:G121)</f>
        <v>0</v>
      </c>
      <c r="AF123">
        <f>SUMIF(L7:L121,AF122,G7:G121)</f>
        <v>0</v>
      </c>
      <c r="AG123" t="s">
        <v>337</v>
      </c>
    </row>
    <row r="124" spans="1:60" x14ac:dyDescent="0.2">
      <c r="A124" s="3"/>
      <c r="B124" s="4"/>
      <c r="C124" s="266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">
      <c r="A125" s="3"/>
      <c r="B125" s="4"/>
      <c r="C125" s="266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A126" s="219" t="s">
        <v>338</v>
      </c>
      <c r="B126" s="219"/>
      <c r="C126" s="268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60" x14ac:dyDescent="0.2">
      <c r="A127" s="220"/>
      <c r="B127" s="221"/>
      <c r="C127" s="269"/>
      <c r="D127" s="221"/>
      <c r="E127" s="221"/>
      <c r="F127" s="221"/>
      <c r="G127" s="222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AG127" t="s">
        <v>339</v>
      </c>
    </row>
    <row r="128" spans="1:60" x14ac:dyDescent="0.2">
      <c r="A128" s="223"/>
      <c r="B128" s="224"/>
      <c r="C128" s="270"/>
      <c r="D128" s="224"/>
      <c r="E128" s="224"/>
      <c r="F128" s="224"/>
      <c r="G128" s="225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223"/>
      <c r="B129" s="224"/>
      <c r="C129" s="270"/>
      <c r="D129" s="224"/>
      <c r="E129" s="224"/>
      <c r="F129" s="224"/>
      <c r="G129" s="225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2">
      <c r="A130" s="223"/>
      <c r="B130" s="224"/>
      <c r="C130" s="270"/>
      <c r="D130" s="224"/>
      <c r="E130" s="224"/>
      <c r="F130" s="224"/>
      <c r="G130" s="225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2">
      <c r="A131" s="226"/>
      <c r="B131" s="227"/>
      <c r="C131" s="271"/>
      <c r="D131" s="227"/>
      <c r="E131" s="227"/>
      <c r="F131" s="227"/>
      <c r="G131" s="228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">
      <c r="A132" s="3"/>
      <c r="B132" s="4"/>
      <c r="C132" s="266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 x14ac:dyDescent="0.2">
      <c r="C133" s="272"/>
      <c r="D133" s="10"/>
      <c r="AG133" t="s">
        <v>340</v>
      </c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:G1"/>
    <mergeCell ref="C2:G2"/>
    <mergeCell ref="C3:G3"/>
    <mergeCell ref="C4:G4"/>
    <mergeCell ref="A126:C126"/>
    <mergeCell ref="A127:G131"/>
    <mergeCell ref="C104:G104"/>
    <mergeCell ref="C105:G105"/>
    <mergeCell ref="C121:G12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SO.03 D.1.4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'SO.03 D.1.4 Pol'!Názvy_tisku</vt:lpstr>
      <vt:lpstr>oadresa</vt:lpstr>
      <vt:lpstr>Stavba!Objednatel</vt:lpstr>
      <vt:lpstr>Stavba!Objekt</vt:lpstr>
      <vt:lpstr>'SO.03 D.1.4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Bublan</dc:creator>
  <cp:lastModifiedBy>Tomáš Bublan</cp:lastModifiedBy>
  <cp:lastPrinted>2019-03-19T12:27:02Z</cp:lastPrinted>
  <dcterms:created xsi:type="dcterms:W3CDTF">2009-04-08T07:15:50Z</dcterms:created>
  <dcterms:modified xsi:type="dcterms:W3CDTF">2025-03-27T16:18:34Z</dcterms:modified>
</cp:coreProperties>
</file>